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8250" activeTab="3"/>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'競争入札（工事）'!$A$1:$M$18</definedName>
    <definedName name="_xlnm.Print_Area" localSheetId="1">'競争入札（物品役務等）'!$A$1:$M$53</definedName>
    <definedName name="_xlnm.Print_Area" localSheetId="2">'随意契約（工事）'!$A$1:$N$17</definedName>
    <definedName name="_xlnm.Print_Area" localSheetId="3">'随意契約（物品役務等）'!$A$1:$N$24</definedName>
  </definedNames>
  <calcPr fullCalcOnLoad="1"/>
</workbook>
</file>

<file path=xl/sharedStrings.xml><?xml version="1.0" encoding="utf-8"?>
<sst xmlns="http://schemas.openxmlformats.org/spreadsheetml/2006/main" count="435" uniqueCount="126">
  <si>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</si>
  <si>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</si>
  <si>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</si>
  <si>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</si>
  <si>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</si>
  <si>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</si>
  <si>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</si>
  <si>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</si>
  <si>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</si>
  <si>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</si>
  <si>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</si>
  <si>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</si>
  <si>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</si>
  <si>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</si>
  <si>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</si>
  <si>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</si>
  <si>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</si>
  <si>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</si>
  <si>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</si>
  <si>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</si>
  <si>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</si>
  <si>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</si>
  <si>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</si>
  <si>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</si>
  <si>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</si>
  <si>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</si>
  <si>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</si>
  <si>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</si>
  <si>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</si>
  <si>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</si>
  <si>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</si>
  <si>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</si>
  <si>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</si>
  <si>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</si>
  <si>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</si>
  <si>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</si>
  <si>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独立行政法人国立病院機構箱根病院
神奈川県小田原市風祭４１２
院長　小森　哲夫</t>
  </si>
  <si>
    <t>一般競争入札</t>
  </si>
  <si>
    <t>-</t>
  </si>
  <si>
    <t>協和医科器械株式会社
厚木営業所
神奈川県厚木市酒井３０６８
天幸第７ビル１階</t>
  </si>
  <si>
    <t>単価契約</t>
  </si>
  <si>
    <t>フィリップス・レスピロニクス合同会社
東京都港区港南２－１３－３７　フィリップスビル</t>
  </si>
  <si>
    <t>人工呼吸器賃貸借契約
（コヴィディエン製）</t>
  </si>
  <si>
    <t>株式会社イワサワ
神奈川県横浜市神奈川区神奈川２－１６－１５</t>
  </si>
  <si>
    <t>安全性確保のため、患者における操作習熟性の観点から従来使用している機種の継続使用が必要なため（会計規程第５２条４項）。</t>
  </si>
  <si>
    <t>地域独占により契約の相手方が特定されているため（会計規程第５２条４項）。</t>
  </si>
  <si>
    <t>水道料金</t>
  </si>
  <si>
    <t>小田原市水道局
神奈川県小田原市高田４０１</t>
  </si>
  <si>
    <t>電話料金</t>
  </si>
  <si>
    <t>東日本電信電話株式会社神奈川支店
神奈川県横浜市西区みなとみらい４－７－３</t>
  </si>
  <si>
    <t>神経難病患者理髪業務委託契約</t>
  </si>
  <si>
    <t>近山　幸江
神奈川県南足柄市塚原１９４８－１</t>
  </si>
  <si>
    <t>業務の特殊性により地域で履行できる業者がいないため（会計規程第５２条４項）。</t>
  </si>
  <si>
    <t>人工呼吸器賃貸借契約
（レスメド製）</t>
  </si>
  <si>
    <t>フクダライフテック横浜株式会社
神奈川県厚木市酒井３１３０　ＡＩビル２階</t>
  </si>
  <si>
    <t>独立行政法人国立病院機構箱根病院
神奈川県小田原市風祭４１２
院長　小森　哲夫</t>
  </si>
  <si>
    <t>株式会社ＭＭコーポレーション　神奈川第一支店
神奈川県横浜市青葉区あざみ野南１－２－２</t>
  </si>
  <si>
    <t>単価契約</t>
  </si>
  <si>
    <t>株式会社エム・アイ・シー
神奈川県横浜市金沢区東朝比奈２－２－１５</t>
  </si>
  <si>
    <t>株式会社フランスベッド
東京都新宿区西新宿６－２２－１</t>
  </si>
  <si>
    <t>診療材料購入契約</t>
  </si>
  <si>
    <t>MRI装置保守業務契約</t>
  </si>
  <si>
    <t>基準寝具賃貸借契約</t>
  </si>
  <si>
    <t>一般消耗品購入契約</t>
  </si>
  <si>
    <t>株式会社中商
神奈川県南足柄市弘西寺８４－３</t>
  </si>
  <si>
    <t>庁舎電力（交流３相３線式、供給電圧６０００Ｖ）</t>
  </si>
  <si>
    <t>洋雑誌電子ジャーナル購買契約</t>
  </si>
  <si>
    <t>人工呼吸器賃貸借契約
（フィリップス製）</t>
  </si>
  <si>
    <t>人工呼吸器賃貸借契約
（パーカッショネア製）</t>
  </si>
  <si>
    <t>パーカッショネア株式会社
東京都千代田区神田美土代町５－２第２日成ビル６階</t>
  </si>
  <si>
    <t>排痰補助装置賃貸借契約
（フィリップス製）</t>
  </si>
  <si>
    <t>排痰補助装置賃貸借契約
（パシフィックメディコ製）</t>
  </si>
  <si>
    <t>シーメンスヘルスケア株式会横浜営業所
神奈川県横浜市神奈川区沢渡1-2</t>
  </si>
  <si>
    <t>組み込みソフトウェア等製造者の独自性が認められる医療機器であり、他の業者に保守・修理を行わせると作動品質面で医療安全上のリスクが見込まれるため</t>
  </si>
  <si>
    <t>ケイティティ株式会社
愛知県名古屋市東区泉２－３－３</t>
  </si>
  <si>
    <t>株式会社ダイアテックス
東京都千代田区神田和泉町１－１１</t>
  </si>
  <si>
    <t>千葉紙工株式会社
千葉県四街道市物井５９８－１２</t>
  </si>
  <si>
    <t>株式会社イノメディックス
東京都文京区小石川４－１７－１５</t>
  </si>
  <si>
    <t>株式会社武仁
神奈川県相模原市南区相模大野７－２４－１５
コスモヒルズ相模大野４０６号</t>
  </si>
  <si>
    <t>臨床検査試薬購入契約</t>
  </si>
  <si>
    <t>アルフレッサ株式会社　神奈川第二支店
神奈川県大和市桜森2-26-6</t>
  </si>
  <si>
    <t>尾崎理化株式会社
神奈川県相模原市緑区根小屋1888番地</t>
  </si>
  <si>
    <t>株式会社スズケン　小田原支店
神奈川県小田原市西大友208-11</t>
  </si>
  <si>
    <t>東邦薬品株式会社
神奈川県横浜市緑区鴨居町2490番地</t>
  </si>
  <si>
    <t>株式会社メディセオ
神奈川県小田原市荻窪271番地</t>
  </si>
  <si>
    <t>丸善雄松堂株式会社
神奈川県戸塚区川上町８７－４</t>
  </si>
  <si>
    <t>単価契約</t>
  </si>
  <si>
    <t>患者給食業務委託契約</t>
  </si>
  <si>
    <t>株式会社イワサワ
神奈川県横浜市神奈川区神奈川２－１６－１５</t>
  </si>
  <si>
    <t>オオサキメディカル株式会社
愛知県名古屋市西区玉池町２０３番地</t>
  </si>
  <si>
    <t>サンメディックス株式会社
東京都中央区日本橋本町２－２－２</t>
  </si>
  <si>
    <t>オリンパスメディカルサイエンス販売株式会社厚木営業所
神奈川県厚木市中町２－７－６</t>
  </si>
  <si>
    <t>ソリューション株式会社
神奈川県横浜市港北区新横浜２－１８－１３</t>
  </si>
  <si>
    <t>フィリップス・ジャパン　ヘルスシステム事業部
東京都港区港南２－１３－３７　フィリップスビル</t>
  </si>
  <si>
    <t>該当なし</t>
  </si>
  <si>
    <t>情報系HOSPnet用パソコン 一式の購入</t>
  </si>
  <si>
    <t>株式会社東機システムサービス
東京都大田区羽田空港１－８－２</t>
  </si>
  <si>
    <t>独立行政法人国立病院機構箱根病院
神奈川県小田原市風祭４１２
院長　小森　哲夫</t>
  </si>
  <si>
    <t>過酸化水素低温プラズマ滅菌器売買契約</t>
  </si>
  <si>
    <t>保育所運営業務委託契約</t>
  </si>
  <si>
    <t>令和２年度医薬品購入契約</t>
  </si>
  <si>
    <t>公募型企画競争</t>
  </si>
  <si>
    <t>白衣等洗濯業務委託契約</t>
  </si>
  <si>
    <t>産業廃棄物・感染性廃棄物処理業務委託契約</t>
  </si>
  <si>
    <t>洗濯業務委託契約</t>
  </si>
  <si>
    <t>株式会社明日香
神奈川県横浜市西区北幸１－４－１　天理ビル９階</t>
  </si>
  <si>
    <t>株式会社文光堂書店
東京都文京区５－２３－１３</t>
  </si>
  <si>
    <t>株式会社東名
三重県四日市市八田二丁目１番３９号</t>
  </si>
  <si>
    <t>遠隔画像診断業務委託契約</t>
  </si>
  <si>
    <t>一般競争入札</t>
  </si>
  <si>
    <t>株式会社SEM medical solution
東京都渋谷区渋谷２－１２－１１　渋谷ＫＫビル９Ｆ</t>
  </si>
  <si>
    <t>ワタキューセイモア株式会社
京都府綴喜郡井手町大字多賀小字茶臼塚１２－２</t>
  </si>
  <si>
    <t>株式会社セラビ
北海道札幌市東区本町一条９丁目２番４号</t>
  </si>
  <si>
    <t>有限会社松屋クリーニング
神奈川県小田原市入生田１８８番地</t>
  </si>
  <si>
    <t>株式会社大相
神奈川県小田原市南鴨宮３丁目３４番３１号</t>
  </si>
  <si>
    <t>株式会社メディセオ
神奈小田原市荻窪２７１</t>
  </si>
  <si>
    <t>中北薬品株式会社
神奈川県小田原市飯泉９９－３</t>
  </si>
  <si>
    <t>東和薬品株式会社
神奈川県小田原市成田４６２－５</t>
  </si>
  <si>
    <t>自動ジェット式超音波洗浄装置の購入</t>
  </si>
  <si>
    <t>配膳車</t>
  </si>
  <si>
    <t>日本調理機株式会社　　　　　　　　　神奈川県横浜市保土ヶ谷区上星川２丁目７番５号</t>
  </si>
  <si>
    <t>緊急性があり早急に更新を行わなければ診療に影響を及ぼすものとして随意契約を行った。</t>
  </si>
  <si>
    <t>ロボットスーツHAL（福祉用）
賃貸借</t>
  </si>
  <si>
    <t>~R3.5.1</t>
  </si>
  <si>
    <t>CYBERDYNE（株）
茨城県つくば市学園南2-2-1</t>
  </si>
  <si>
    <t>安全性確保のため、患者における操作習熟性の観点から従来使用している機種の継続使用が必要なため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</si>
</sst>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yyyy/m/d;@"/>
    <numFmt numFmtId="178" formatCode="&quot;Yes&quot;;&quot;Yes&quot;;&quot;No&quot;"/>
    <numFmt numFmtId="179" formatCode="&quot;True&quot;;&quot;True&quot;;&quot;False&quot;"/>
    <numFmt numFmtId="180" formatCode="&quot;On&quot;;&quot;On&quot;;&quot;Off&quot;"/>
    <numFmt numFmtId="181" formatCode="[$€-2]\ #,##0.00_);[Red]\([$€-2]\ #,##0.00\)"/>
    <numFmt numFmtId="182" formatCode="mmm\-yyyy"/>
    <numFmt numFmtId="183" formatCode="_ * #,##0.0_ ;_ * \-#,##0.0_ ;_ * &quot;-&quot;?_ ;_ @_ "/>
  </numFmts>
  <fonts count="41">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sz val="11"/>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02">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14" fontId="0" fillId="0" borderId="10" xfId="0" applyNumberFormat="1" applyFont="1" applyBorder="1" applyAlignment="1">
      <alignment vertical="center"/>
    </xf>
    <xf numFmtId="0" fontId="0" fillId="0" borderId="10" xfId="0" applyFont="1" applyBorder="1" applyAlignment="1">
      <alignment vertical="center" wrapText="1"/>
    </xf>
    <xf numFmtId="0" fontId="0" fillId="0" borderId="10" xfId="0" applyBorder="1" applyAlignment="1">
      <alignment vertical="center" wrapText="1"/>
    </xf>
    <xf numFmtId="38" fontId="0" fillId="0" borderId="10" xfId="48" applyFont="1" applyBorder="1" applyAlignment="1">
      <alignment vertical="center"/>
    </xf>
    <xf numFmtId="14" fontId="0" fillId="0" borderId="10" xfId="0" applyNumberFormat="1" applyBorder="1" applyAlignment="1">
      <alignment vertical="center"/>
    </xf>
    <xf numFmtId="14" fontId="0" fillId="34" borderId="10" xfId="0" applyNumberFormat="1" applyFont="1" applyFill="1" applyBorder="1" applyAlignment="1">
      <alignment vertical="center"/>
    </xf>
    <xf numFmtId="38" fontId="0" fillId="34" borderId="10" xfId="48" applyFont="1" applyFill="1" applyBorder="1" applyAlignment="1">
      <alignment vertical="center"/>
    </xf>
    <xf numFmtId="0" fontId="0" fillId="34" borderId="10" xfId="0" applyFont="1" applyFill="1" applyBorder="1" applyAlignment="1">
      <alignment vertical="center" wrapText="1"/>
    </xf>
    <xf numFmtId="0" fontId="0" fillId="34" borderId="10" xfId="0" applyFont="1" applyFill="1" applyBorder="1" applyAlignment="1">
      <alignment vertical="center" wrapText="1"/>
    </xf>
    <xf numFmtId="0" fontId="0" fillId="34" borderId="10" xfId="0" applyFill="1" applyBorder="1" applyAlignment="1">
      <alignment vertical="center" wrapText="1"/>
    </xf>
    <xf numFmtId="14" fontId="0" fillId="0" borderId="10" xfId="0" applyNumberFormat="1" applyFont="1" applyFill="1" applyBorder="1" applyAlignment="1">
      <alignment vertical="center"/>
    </xf>
    <xf numFmtId="0" fontId="5" fillId="34" borderId="10" xfId="0" applyFont="1" applyFill="1" applyBorder="1" applyAlignment="1">
      <alignment vertical="center" wrapText="1"/>
    </xf>
    <xf numFmtId="0" fontId="4" fillId="34" borderId="10" xfId="0" applyFont="1" applyFill="1" applyBorder="1" applyAlignment="1">
      <alignment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38" fontId="0" fillId="34" borderId="11" xfId="48" applyFont="1" applyFill="1" applyBorder="1" applyAlignment="1">
      <alignment horizontal="right" vertical="center" shrinkToFit="1"/>
    </xf>
    <xf numFmtId="0" fontId="0" fillId="0" borderId="11" xfId="0" applyFont="1" applyFill="1" applyBorder="1" applyAlignment="1">
      <alignment horizontal="left" vertical="center" wrapText="1" shrinkToFit="1"/>
    </xf>
    <xf numFmtId="38" fontId="0" fillId="0" borderId="11" xfId="48" applyFont="1" applyFill="1" applyBorder="1" applyAlignment="1">
      <alignment horizontal="right" vertical="center" shrinkToFit="1"/>
    </xf>
    <xf numFmtId="38" fontId="0" fillId="0" borderId="11" xfId="48" applyFont="1" applyBorder="1" applyAlignment="1">
      <alignment horizontal="right" vertical="center" shrinkToFit="1"/>
    </xf>
    <xf numFmtId="14" fontId="0" fillId="0" borderId="11" xfId="0" applyNumberFormat="1" applyFont="1" applyBorder="1" applyAlignment="1">
      <alignment horizontal="right" vertical="center" wrapText="1"/>
    </xf>
    <xf numFmtId="0" fontId="0"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0" fillId="0" borderId="10" xfId="0" applyFont="1" applyFill="1" applyBorder="1" applyAlignment="1">
      <alignment horizontal="left" vertical="center" wrapText="1" shrinkToFit="1"/>
    </xf>
    <xf numFmtId="0" fontId="0" fillId="0" borderId="11" xfId="0" applyFont="1" applyFill="1" applyBorder="1" applyAlignment="1">
      <alignment horizontal="left" vertical="center" shrinkToFit="1"/>
    </xf>
    <xf numFmtId="0" fontId="0" fillId="0" borderId="10" xfId="0" applyFont="1" applyFill="1" applyBorder="1" applyAlignment="1">
      <alignment horizontal="left" vertical="center" wrapText="1" shrinkToFit="1"/>
    </xf>
    <xf numFmtId="0" fontId="0" fillId="0" borderId="10" xfId="0" applyFont="1" applyBorder="1" applyAlignment="1">
      <alignment horizontal="center" vertical="center" shrinkToFit="1"/>
    </xf>
    <xf numFmtId="0" fontId="0" fillId="0" borderId="10" xfId="0" applyFont="1" applyBorder="1" applyAlignment="1">
      <alignment vertical="center"/>
    </xf>
    <xf numFmtId="38" fontId="0" fillId="0" borderId="10" xfId="48" applyFont="1" applyBorder="1" applyAlignment="1">
      <alignment vertical="center"/>
    </xf>
    <xf numFmtId="10" fontId="0" fillId="0" borderId="10" xfId="0" applyNumberFormat="1" applyFont="1" applyBorder="1" applyAlignment="1">
      <alignment vertical="center"/>
    </xf>
    <xf numFmtId="14" fontId="0" fillId="0" borderId="11" xfId="0" applyNumberFormat="1" applyFont="1" applyFill="1" applyBorder="1" applyAlignment="1">
      <alignment horizontal="right" vertical="center" wrapText="1"/>
    </xf>
    <xf numFmtId="0" fontId="0" fillId="0" borderId="11" xfId="0" applyFont="1" applyFill="1" applyBorder="1" applyAlignment="1">
      <alignment horizontal="left" vertical="center" wrapText="1"/>
    </xf>
    <xf numFmtId="0" fontId="0" fillId="0" borderId="11" xfId="0" applyFont="1" applyBorder="1" applyAlignment="1">
      <alignment horizontal="center" vertical="center"/>
    </xf>
    <xf numFmtId="0" fontId="5" fillId="0" borderId="10" xfId="0" applyFont="1" applyFill="1" applyBorder="1" applyAlignment="1">
      <alignment vertical="center" wrapText="1"/>
    </xf>
    <xf numFmtId="0" fontId="0" fillId="0" borderId="10" xfId="0" applyFont="1" applyFill="1" applyBorder="1" applyAlignment="1">
      <alignment horizontal="center" vertical="center" shrinkToFit="1"/>
    </xf>
    <xf numFmtId="177" fontId="0" fillId="0" borderId="11" xfId="0" applyNumberFormat="1" applyFont="1" applyFill="1" applyBorder="1" applyAlignment="1">
      <alignment horizontal="right" vertical="center" wrapText="1"/>
    </xf>
    <xf numFmtId="0" fontId="5" fillId="0" borderId="11" xfId="0" applyFont="1" applyFill="1" applyBorder="1" applyAlignment="1">
      <alignment vertical="center" wrapText="1"/>
    </xf>
    <xf numFmtId="0" fontId="0" fillId="0" borderId="11" xfId="0" applyFont="1" applyBorder="1" applyAlignment="1">
      <alignment vertical="center"/>
    </xf>
    <xf numFmtId="0" fontId="7" fillId="0" borderId="11"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Fill="1" applyBorder="1" applyAlignment="1">
      <alignment vertical="center" wrapText="1"/>
    </xf>
    <xf numFmtId="0" fontId="0" fillId="0" borderId="10" xfId="0" applyFont="1" applyFill="1" applyBorder="1" applyAlignment="1">
      <alignment vertical="center"/>
    </xf>
    <xf numFmtId="14" fontId="0" fillId="0" borderId="10" xfId="0" applyNumberFormat="1"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 vertical="center"/>
    </xf>
    <xf numFmtId="0" fontId="0"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0" fillId="0" borderId="10" xfId="0" applyFont="1" applyFill="1" applyBorder="1" applyAlignment="1">
      <alignment horizontal="left" vertical="center"/>
    </xf>
    <xf numFmtId="0" fontId="5" fillId="0" borderId="11" xfId="0" applyFont="1" applyFill="1" applyBorder="1" applyAlignment="1">
      <alignment horizontal="left" vertical="center" wrapText="1"/>
    </xf>
    <xf numFmtId="14" fontId="0" fillId="0" borderId="11" xfId="0" applyNumberFormat="1" applyFont="1" applyFill="1" applyBorder="1" applyAlignment="1">
      <alignment vertical="center"/>
    </xf>
    <xf numFmtId="0" fontId="0" fillId="0" borderId="10" xfId="0" applyFont="1" applyFill="1" applyBorder="1" applyAlignment="1">
      <alignment vertical="center"/>
    </xf>
    <xf numFmtId="41" fontId="0" fillId="34" borderId="10" xfId="0" applyNumberFormat="1" applyFont="1" applyFill="1" applyBorder="1" applyAlignment="1">
      <alignment vertical="center"/>
    </xf>
    <xf numFmtId="41" fontId="2" fillId="0" borderId="0" xfId="0" applyNumberFormat="1" applyFont="1" applyAlignment="1">
      <alignment vertical="center"/>
    </xf>
    <xf numFmtId="41" fontId="2" fillId="0" borderId="0" xfId="0" applyNumberFormat="1" applyFont="1" applyAlignment="1">
      <alignment horizontal="right" vertical="center"/>
    </xf>
    <xf numFmtId="41" fontId="3" fillId="0" borderId="0" xfId="0" applyNumberFormat="1" applyFont="1" applyAlignment="1">
      <alignment vertical="center"/>
    </xf>
    <xf numFmtId="41" fontId="3" fillId="0" borderId="0" xfId="0" applyNumberFormat="1" applyFont="1" applyAlignment="1">
      <alignment horizontal="right" vertical="center"/>
    </xf>
    <xf numFmtId="41" fontId="0" fillId="0" borderId="10" xfId="0" applyNumberFormat="1" applyFont="1" applyFill="1" applyBorder="1" applyAlignment="1">
      <alignment horizontal="center" vertical="center" shrinkToFit="1"/>
    </xf>
    <xf numFmtId="41" fontId="0" fillId="0" borderId="10" xfId="48" applyNumberFormat="1" applyFont="1" applyFill="1" applyBorder="1" applyAlignment="1">
      <alignment horizontal="right" vertical="center"/>
    </xf>
    <xf numFmtId="41" fontId="0" fillId="0" borderId="10" xfId="48" applyNumberFormat="1" applyFont="1" applyFill="1" applyBorder="1" applyAlignment="1">
      <alignment horizontal="right" vertical="center" shrinkToFit="1"/>
    </xf>
    <xf numFmtId="41" fontId="0" fillId="0" borderId="11" xfId="48" applyNumberFormat="1" applyFont="1" applyFill="1" applyBorder="1" applyAlignment="1">
      <alignment horizontal="right" vertical="center" shrinkToFit="1"/>
    </xf>
    <xf numFmtId="41" fontId="0" fillId="0" borderId="11" xfId="48" applyNumberFormat="1" applyFont="1" applyBorder="1" applyAlignment="1">
      <alignment horizontal="right" vertical="center" shrinkToFit="1"/>
    </xf>
    <xf numFmtId="41" fontId="0" fillId="0" borderId="11" xfId="48" applyNumberFormat="1" applyFont="1" applyFill="1" applyBorder="1" applyAlignment="1">
      <alignment horizontal="right" vertical="center" shrinkToFit="1"/>
    </xf>
    <xf numFmtId="41" fontId="0" fillId="0" borderId="0" xfId="0" applyNumberFormat="1" applyFont="1" applyAlignment="1">
      <alignment vertical="center"/>
    </xf>
    <xf numFmtId="41" fontId="0" fillId="0" borderId="0" xfId="0" applyNumberFormat="1" applyFont="1" applyAlignment="1">
      <alignment horizontal="right" vertical="center"/>
    </xf>
    <xf numFmtId="183" fontId="0" fillId="33" borderId="10" xfId="0" applyNumberFormat="1" applyFill="1" applyBorder="1" applyAlignment="1">
      <alignment horizontal="left" vertical="center" wrapText="1"/>
    </xf>
    <xf numFmtId="43" fontId="0" fillId="33" borderId="10" xfId="0" applyNumberFormat="1" applyFill="1" applyBorder="1" applyAlignment="1">
      <alignment horizontal="left" vertical="center" wrapTex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41" fontId="0" fillId="0" borderId="12" xfId="0" applyNumberFormat="1" applyFont="1" applyBorder="1" applyAlignment="1">
      <alignment horizontal="center" vertical="center" shrinkToFit="1"/>
    </xf>
    <xf numFmtId="41" fontId="0" fillId="0" borderId="11" xfId="0" applyNumberFormat="1" applyFont="1" applyBorder="1" applyAlignment="1">
      <alignment horizontal="center" vertical="center" shrinkToFi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6" xfId="0" applyBorder="1" applyAlignment="1">
      <alignment horizontal="left" vertical="center" wrapText="1"/>
    </xf>
    <xf numFmtId="0" fontId="0" fillId="0" borderId="16" xfId="0" applyFont="1" applyBorder="1" applyAlignment="1">
      <alignment horizontal="left" vertical="center" wrapText="1"/>
    </xf>
    <xf numFmtId="14" fontId="0" fillId="0" borderId="11" xfId="0" applyNumberFormat="1" applyFont="1" applyBorder="1" applyAlignment="1">
      <alignment horizontal="right" vertical="center" wrapText="1"/>
    </xf>
    <xf numFmtId="0" fontId="0" fillId="34" borderId="11" xfId="0" applyFont="1" applyFill="1" applyBorder="1" applyAlignment="1">
      <alignment horizontal="left" vertical="center" wrapText="1"/>
    </xf>
    <xf numFmtId="0" fontId="0" fillId="34" borderId="10" xfId="0" applyFont="1" applyFill="1" applyBorder="1" applyAlignment="1">
      <alignment vertical="center"/>
    </xf>
    <xf numFmtId="176" fontId="0" fillId="34" borderId="10" xfId="0" applyNumberFormat="1"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3"/>
  <sheetViews>
    <sheetView view="pageBreakPreview" zoomScale="85" zoomScaleNormal="75" zoomScaleSheetLayoutView="85" zoomScalePageLayoutView="0" workbookViewId="0" topLeftCell="A1">
      <selection activeCell="B8" sqref="B8"/>
    </sheetView>
  </sheetViews>
  <sheetFormatPr defaultColWidth="9.00390625" defaultRowHeight="13.5"/>
  <cols>
    <col min="1" max="1" width="2.875" style="1" customWidth="1"/>
    <col min="2" max="2" width="26.50390625" style="1" customWidth="1"/>
    <col min="3" max="3" width="30.625" style="1" customWidth="1"/>
    <col min="4" max="4" width="14.7539062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12</v>
      </c>
    </row>
    <row r="2" s="5" customFormat="1" ht="19.5" customHeight="1">
      <c r="B2" s="5" t="s">
        <v>0</v>
      </c>
    </row>
    <row r="5" spans="2:13" s="2" customFormat="1" ht="28.5" customHeight="1">
      <c r="B5" s="77" t="s">
        <v>1</v>
      </c>
      <c r="C5" s="77" t="s">
        <v>2</v>
      </c>
      <c r="D5" s="79" t="s">
        <v>3</v>
      </c>
      <c r="E5" s="84" t="s">
        <v>17</v>
      </c>
      <c r="F5" s="84" t="s">
        <v>16</v>
      </c>
      <c r="G5" s="77" t="s">
        <v>4</v>
      </c>
      <c r="H5" s="77" t="s">
        <v>5</v>
      </c>
      <c r="I5" s="79" t="s">
        <v>6</v>
      </c>
      <c r="J5" s="81" t="s">
        <v>21</v>
      </c>
      <c r="K5" s="82"/>
      <c r="L5" s="83"/>
      <c r="M5" s="3" t="s">
        <v>7</v>
      </c>
    </row>
    <row r="6" spans="2:13" s="2" customFormat="1" ht="45" customHeight="1">
      <c r="B6" s="78"/>
      <c r="C6" s="78"/>
      <c r="D6" s="80"/>
      <c r="E6" s="85"/>
      <c r="F6" s="85"/>
      <c r="G6" s="78"/>
      <c r="H6" s="78"/>
      <c r="I6" s="80"/>
      <c r="J6" s="8" t="s">
        <v>22</v>
      </c>
      <c r="K6" s="8" t="s">
        <v>23</v>
      </c>
      <c r="L6" s="8" t="s">
        <v>24</v>
      </c>
      <c r="M6" s="3"/>
    </row>
    <row r="7" spans="2:13" s="2" customFormat="1" ht="60" customHeight="1">
      <c r="B7" s="14" t="s">
        <v>94</v>
      </c>
      <c r="C7" s="13"/>
      <c r="D7" s="16"/>
      <c r="E7" s="14"/>
      <c r="F7" s="38"/>
      <c r="G7" s="39"/>
      <c r="H7" s="15"/>
      <c r="I7" s="40"/>
      <c r="J7" s="9"/>
      <c r="K7" s="10"/>
      <c r="L7" s="11"/>
      <c r="M7" s="4"/>
    </row>
    <row r="8" spans="2:13" s="2" customFormat="1" ht="60" customHeight="1">
      <c r="B8" s="14"/>
      <c r="C8" s="13"/>
      <c r="D8" s="16"/>
      <c r="E8" s="14"/>
      <c r="F8" s="4"/>
      <c r="G8" s="4"/>
      <c r="H8" s="15"/>
      <c r="I8" s="4"/>
      <c r="J8" s="9"/>
      <c r="K8" s="10"/>
      <c r="L8" s="11"/>
      <c r="M8" s="4"/>
    </row>
    <row r="9" spans="2:13" s="2" customFormat="1" ht="60" customHeight="1">
      <c r="B9" s="14"/>
      <c r="C9" s="13"/>
      <c r="D9" s="12"/>
      <c r="E9" s="14"/>
      <c r="F9" s="4"/>
      <c r="G9" s="4"/>
      <c r="H9" s="15"/>
      <c r="I9" s="4"/>
      <c r="J9" s="9"/>
      <c r="K9" s="10"/>
      <c r="L9" s="11"/>
      <c r="M9" s="4"/>
    </row>
    <row r="10" spans="2:13" s="2" customFormat="1" ht="60" customHeight="1">
      <c r="B10" s="4"/>
      <c r="C10" s="4"/>
      <c r="D10" s="12"/>
      <c r="E10" s="4"/>
      <c r="F10" s="4"/>
      <c r="G10" s="4"/>
      <c r="H10" s="15"/>
      <c r="I10" s="4"/>
      <c r="J10" s="9"/>
      <c r="K10" s="10"/>
      <c r="L10" s="11"/>
      <c r="M10" s="4"/>
    </row>
    <row r="11" spans="2:13" s="2" customFormat="1" ht="60" customHeight="1">
      <c r="B11" s="4"/>
      <c r="C11" s="4"/>
      <c r="D11" s="12"/>
      <c r="E11" s="4"/>
      <c r="F11" s="4"/>
      <c r="G11" s="4"/>
      <c r="H11" s="15"/>
      <c r="I11" s="4"/>
      <c r="J11" s="9"/>
      <c r="K11" s="10"/>
      <c r="L11" s="11"/>
      <c r="M11" s="4"/>
    </row>
    <row r="12" spans="2:13" s="2" customFormat="1" ht="60" customHeight="1">
      <c r="B12" s="4"/>
      <c r="C12" s="4"/>
      <c r="D12" s="12"/>
      <c r="E12" s="4"/>
      <c r="F12" s="4"/>
      <c r="G12" s="4"/>
      <c r="H12" s="15"/>
      <c r="I12" s="4"/>
      <c r="J12" s="9"/>
      <c r="K12" s="10"/>
      <c r="L12" s="11"/>
      <c r="M12" s="4"/>
    </row>
    <row r="13" spans="2:13" s="2" customFormat="1" ht="60" customHeight="1">
      <c r="B13" s="4"/>
      <c r="C13" s="4"/>
      <c r="D13" s="12"/>
      <c r="E13" s="4"/>
      <c r="F13" s="4"/>
      <c r="G13" s="4"/>
      <c r="H13" s="15"/>
      <c r="I13" s="4"/>
      <c r="J13" s="9"/>
      <c r="K13" s="10"/>
      <c r="L13" s="11"/>
      <c r="M13" s="4"/>
    </row>
    <row r="14" spans="2:13" s="2" customFormat="1" ht="60" customHeight="1">
      <c r="B14" s="4"/>
      <c r="C14" s="4"/>
      <c r="D14" s="12"/>
      <c r="E14" s="4"/>
      <c r="F14" s="4"/>
      <c r="G14" s="4"/>
      <c r="H14" s="15"/>
      <c r="I14" s="4"/>
      <c r="J14" s="9"/>
      <c r="K14" s="10"/>
      <c r="L14" s="11"/>
      <c r="M14" s="4"/>
    </row>
    <row r="15" spans="2:13" s="2" customFormat="1" ht="60" customHeight="1">
      <c r="B15" s="4"/>
      <c r="C15" s="4"/>
      <c r="D15" s="12"/>
      <c r="E15" s="4"/>
      <c r="F15" s="4"/>
      <c r="G15" s="4"/>
      <c r="H15" s="15"/>
      <c r="I15" s="4"/>
      <c r="J15" s="9"/>
      <c r="K15" s="10"/>
      <c r="L15" s="11"/>
      <c r="M15" s="4"/>
    </row>
    <row r="16" s="2" customFormat="1" ht="34.5" customHeight="1">
      <c r="B16" t="s">
        <v>31</v>
      </c>
    </row>
    <row r="17" s="2" customFormat="1" ht="34.5" customHeight="1">
      <c r="B17" t="s">
        <v>32</v>
      </c>
    </row>
    <row r="18" s="2" customFormat="1" ht="34.5" customHeight="1">
      <c r="B18"/>
    </row>
    <row r="19" s="2" customFormat="1" ht="34.5" customHeight="1"/>
    <row r="20" spans="10:11" ht="19.5" customHeight="1">
      <c r="J20" t="s">
        <v>25</v>
      </c>
      <c r="K20" t="s">
        <v>26</v>
      </c>
    </row>
    <row r="21" spans="10:11" ht="19.5" customHeight="1">
      <c r="J21" t="s">
        <v>27</v>
      </c>
      <c r="K21" t="s">
        <v>28</v>
      </c>
    </row>
    <row r="22" spans="10:11" ht="19.5" customHeight="1">
      <c r="J22" t="s">
        <v>29</v>
      </c>
      <c r="K22"/>
    </row>
    <row r="23" spans="10:11" ht="19.5" customHeight="1">
      <c r="J23" t="s">
        <v>30</v>
      </c>
      <c r="K23"/>
    </row>
  </sheetData>
  <sheetProtection/>
  <mergeCells count="9">
    <mergeCell ref="H5:H6"/>
    <mergeCell ref="I5:I6"/>
    <mergeCell ref="J5:L5"/>
    <mergeCell ref="B5:B6"/>
    <mergeCell ref="C5:C6"/>
    <mergeCell ref="D5:D6"/>
    <mergeCell ref="E5:E6"/>
    <mergeCell ref="F5:F6"/>
    <mergeCell ref="G5:G6"/>
  </mergeCells>
  <dataValidations count="4">
    <dataValidation type="list" allowBlank="1" showInputMessage="1" showErrorMessage="1" sqref="J8:J15">
      <formula1>$J$20:$J$23</formula1>
    </dataValidation>
    <dataValidation type="list" allowBlank="1" showInputMessage="1" showErrorMessage="1" sqref="K8:K15">
      <formula1>$K$20:$K$21</formula1>
    </dataValidation>
    <dataValidation type="list" allowBlank="1" showInputMessage="1" showErrorMessage="1" sqref="K7">
      <formula1>$K$19:$K$20</formula1>
    </dataValidation>
    <dataValidation type="list" allowBlank="1" showInputMessage="1" showErrorMessage="1" sqref="J7">
      <formula1>$J$19:$J$22</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66" r:id="rId1"/>
</worksheet>
</file>

<file path=xl/worksheets/sheet2.xml><?xml version="1.0" encoding="utf-8"?>
<worksheet xmlns="http://schemas.openxmlformats.org/spreadsheetml/2006/main" xmlns:r="http://schemas.openxmlformats.org/officeDocument/2006/relationships">
  <dimension ref="B1:M53"/>
  <sheetViews>
    <sheetView view="pageBreakPreview" zoomScale="70" zoomScaleNormal="85" zoomScaleSheetLayoutView="70" zoomScalePageLayoutView="71" workbookViewId="0" topLeftCell="A1">
      <selection activeCell="H7" sqref="H7"/>
    </sheetView>
  </sheetViews>
  <sheetFormatPr defaultColWidth="9.00390625" defaultRowHeight="13.5"/>
  <cols>
    <col min="1" max="1" width="2.875" style="1" customWidth="1"/>
    <col min="2" max="2" width="27.875" style="1" customWidth="1"/>
    <col min="3" max="3" width="30.625" style="1" customWidth="1"/>
    <col min="4" max="4" width="15.625" style="1" customWidth="1"/>
    <col min="5" max="5" width="20.75390625" style="1" customWidth="1"/>
    <col min="6" max="6" width="20.625" style="1" customWidth="1"/>
    <col min="7" max="7" width="15.625" style="63" customWidth="1"/>
    <col min="8" max="8" width="15.625" style="64"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11</v>
      </c>
    </row>
    <row r="2" spans="2:8" s="5" customFormat="1" ht="19.5" customHeight="1">
      <c r="B2" s="5" t="s">
        <v>9</v>
      </c>
      <c r="G2" s="65"/>
      <c r="H2" s="66"/>
    </row>
    <row r="5" spans="2:13" s="2" customFormat="1" ht="45" customHeight="1">
      <c r="B5" s="90" t="s">
        <v>20</v>
      </c>
      <c r="C5" s="90" t="s">
        <v>2</v>
      </c>
      <c r="D5" s="92" t="s">
        <v>3</v>
      </c>
      <c r="E5" s="94" t="s">
        <v>17</v>
      </c>
      <c r="F5" s="94" t="s">
        <v>16</v>
      </c>
      <c r="G5" s="86" t="s">
        <v>4</v>
      </c>
      <c r="H5" s="86" t="s">
        <v>5</v>
      </c>
      <c r="I5" s="79" t="s">
        <v>6</v>
      </c>
      <c r="J5" s="81" t="s">
        <v>21</v>
      </c>
      <c r="K5" s="82"/>
      <c r="L5" s="83"/>
      <c r="M5" s="88" t="s">
        <v>7</v>
      </c>
    </row>
    <row r="6" spans="2:13" s="2" customFormat="1" ht="39.75" customHeight="1">
      <c r="B6" s="91"/>
      <c r="C6" s="91"/>
      <c r="D6" s="93"/>
      <c r="E6" s="95"/>
      <c r="F6" s="95"/>
      <c r="G6" s="87"/>
      <c r="H6" s="87"/>
      <c r="I6" s="80"/>
      <c r="J6" s="8" t="s">
        <v>22</v>
      </c>
      <c r="K6" s="8" t="s">
        <v>23</v>
      </c>
      <c r="L6" s="8" t="s">
        <v>24</v>
      </c>
      <c r="M6" s="89"/>
    </row>
    <row r="7" spans="2:13" s="2" customFormat="1" ht="69" customHeight="1">
      <c r="B7" s="50" t="s">
        <v>60</v>
      </c>
      <c r="C7" s="51" t="s">
        <v>97</v>
      </c>
      <c r="D7" s="41">
        <v>44286</v>
      </c>
      <c r="E7" s="44" t="s">
        <v>56</v>
      </c>
      <c r="F7" s="52" t="s">
        <v>37</v>
      </c>
      <c r="G7" s="67" t="s">
        <v>38</v>
      </c>
      <c r="H7" s="68">
        <v>24777440.6</v>
      </c>
      <c r="I7" s="45" t="s">
        <v>38</v>
      </c>
      <c r="J7" s="76"/>
      <c r="K7" s="8"/>
      <c r="L7" s="8"/>
      <c r="M7" s="52" t="s">
        <v>57</v>
      </c>
    </row>
    <row r="8" spans="2:13" s="2" customFormat="1" ht="69" customHeight="1">
      <c r="B8" s="50" t="s">
        <v>60</v>
      </c>
      <c r="C8" s="51" t="s">
        <v>55</v>
      </c>
      <c r="D8" s="41">
        <v>44286</v>
      </c>
      <c r="E8" s="44" t="s">
        <v>77</v>
      </c>
      <c r="F8" s="52" t="s">
        <v>37</v>
      </c>
      <c r="G8" s="67" t="s">
        <v>38</v>
      </c>
      <c r="H8" s="68">
        <v>41012958.800000004</v>
      </c>
      <c r="I8" s="45" t="s">
        <v>38</v>
      </c>
      <c r="J8" s="76"/>
      <c r="K8" s="8"/>
      <c r="L8" s="8"/>
      <c r="M8" s="52" t="s">
        <v>57</v>
      </c>
    </row>
    <row r="9" spans="2:13" s="2" customFormat="1" ht="69" customHeight="1">
      <c r="B9" s="50" t="s">
        <v>60</v>
      </c>
      <c r="C9" s="51" t="s">
        <v>55</v>
      </c>
      <c r="D9" s="41">
        <v>44286</v>
      </c>
      <c r="E9" s="44" t="s">
        <v>58</v>
      </c>
      <c r="F9" s="52" t="s">
        <v>37</v>
      </c>
      <c r="G9" s="67" t="s">
        <v>38</v>
      </c>
      <c r="H9" s="68">
        <v>7298635.300000001</v>
      </c>
      <c r="I9" s="45" t="s">
        <v>38</v>
      </c>
      <c r="J9" s="76"/>
      <c r="K9" s="8"/>
      <c r="L9" s="8"/>
      <c r="M9" s="52" t="s">
        <v>57</v>
      </c>
    </row>
    <row r="10" spans="2:13" s="2" customFormat="1" ht="69" customHeight="1">
      <c r="B10" s="50" t="s">
        <v>60</v>
      </c>
      <c r="C10" s="51" t="s">
        <v>55</v>
      </c>
      <c r="D10" s="41">
        <v>44286</v>
      </c>
      <c r="E10" s="57" t="s">
        <v>93</v>
      </c>
      <c r="F10" s="52" t="s">
        <v>37</v>
      </c>
      <c r="G10" s="67" t="s">
        <v>38</v>
      </c>
      <c r="H10" s="68">
        <v>836594.0000000001</v>
      </c>
      <c r="I10" s="45" t="s">
        <v>38</v>
      </c>
      <c r="J10" s="76"/>
      <c r="K10" s="8"/>
      <c r="L10" s="8"/>
      <c r="M10" s="52" t="s">
        <v>57</v>
      </c>
    </row>
    <row r="11" spans="2:13" s="2" customFormat="1" ht="69" customHeight="1">
      <c r="B11" s="50" t="s">
        <v>60</v>
      </c>
      <c r="C11" s="51" t="s">
        <v>55</v>
      </c>
      <c r="D11" s="41">
        <v>44286</v>
      </c>
      <c r="E11" s="44" t="s">
        <v>39</v>
      </c>
      <c r="F11" s="52" t="s">
        <v>37</v>
      </c>
      <c r="G11" s="67" t="s">
        <v>38</v>
      </c>
      <c r="H11" s="68">
        <v>1622878.4000000001</v>
      </c>
      <c r="I11" s="45" t="s">
        <v>38</v>
      </c>
      <c r="J11" s="76"/>
      <c r="K11" s="8"/>
      <c r="L11" s="8"/>
      <c r="M11" s="52" t="s">
        <v>57</v>
      </c>
    </row>
    <row r="12" spans="2:13" s="2" customFormat="1" ht="69" customHeight="1">
      <c r="B12" s="50" t="s">
        <v>60</v>
      </c>
      <c r="C12" s="32" t="s">
        <v>36</v>
      </c>
      <c r="D12" s="41">
        <v>44286</v>
      </c>
      <c r="E12" s="33" t="s">
        <v>89</v>
      </c>
      <c r="F12" s="32" t="s">
        <v>37</v>
      </c>
      <c r="G12" s="67" t="s">
        <v>38</v>
      </c>
      <c r="H12" s="69">
        <v>713843.9</v>
      </c>
      <c r="I12" s="45" t="s">
        <v>38</v>
      </c>
      <c r="J12" s="76"/>
      <c r="K12" s="8"/>
      <c r="L12" s="8"/>
      <c r="M12" s="54" t="s">
        <v>40</v>
      </c>
    </row>
    <row r="13" spans="2:13" s="2" customFormat="1" ht="69" customHeight="1">
      <c r="B13" s="50" t="s">
        <v>60</v>
      </c>
      <c r="C13" s="32" t="s">
        <v>36</v>
      </c>
      <c r="D13" s="41">
        <v>44286</v>
      </c>
      <c r="E13" s="33" t="s">
        <v>90</v>
      </c>
      <c r="F13" s="32" t="s">
        <v>37</v>
      </c>
      <c r="G13" s="67" t="s">
        <v>38</v>
      </c>
      <c r="H13" s="69">
        <v>241032.00000000003</v>
      </c>
      <c r="I13" s="45" t="s">
        <v>38</v>
      </c>
      <c r="J13" s="76"/>
      <c r="K13" s="8"/>
      <c r="L13" s="8"/>
      <c r="M13" s="54" t="s">
        <v>40</v>
      </c>
    </row>
    <row r="14" spans="2:13" s="2" customFormat="1" ht="69" customHeight="1">
      <c r="B14" s="50" t="s">
        <v>60</v>
      </c>
      <c r="C14" s="32" t="s">
        <v>36</v>
      </c>
      <c r="D14" s="41">
        <v>44286</v>
      </c>
      <c r="E14" s="33" t="s">
        <v>91</v>
      </c>
      <c r="F14" s="32" t="s">
        <v>37</v>
      </c>
      <c r="G14" s="67" t="s">
        <v>38</v>
      </c>
      <c r="H14" s="69">
        <v>548009</v>
      </c>
      <c r="I14" s="45" t="s">
        <v>38</v>
      </c>
      <c r="J14" s="76"/>
      <c r="K14" s="8"/>
      <c r="L14" s="8"/>
      <c r="M14" s="54" t="s">
        <v>40</v>
      </c>
    </row>
    <row r="15" spans="2:13" s="2" customFormat="1" ht="69" customHeight="1">
      <c r="B15" s="50" t="s">
        <v>60</v>
      </c>
      <c r="C15" s="32" t="s">
        <v>36</v>
      </c>
      <c r="D15" s="41">
        <v>44286</v>
      </c>
      <c r="E15" s="33" t="s">
        <v>88</v>
      </c>
      <c r="F15" s="32" t="s">
        <v>37</v>
      </c>
      <c r="G15" s="67" t="s">
        <v>38</v>
      </c>
      <c r="H15" s="69">
        <v>203885.00000000003</v>
      </c>
      <c r="I15" s="45" t="s">
        <v>38</v>
      </c>
      <c r="J15" s="76"/>
      <c r="K15" s="8"/>
      <c r="L15" s="8"/>
      <c r="M15" s="54" t="s">
        <v>40</v>
      </c>
    </row>
    <row r="16" spans="2:13" s="2" customFormat="1" ht="69" customHeight="1">
      <c r="B16" s="50" t="s">
        <v>60</v>
      </c>
      <c r="C16" s="32" t="s">
        <v>36</v>
      </c>
      <c r="D16" s="41">
        <v>44286</v>
      </c>
      <c r="E16" s="59" t="s">
        <v>92</v>
      </c>
      <c r="F16" s="32" t="s">
        <v>37</v>
      </c>
      <c r="G16" s="67" t="s">
        <v>38</v>
      </c>
      <c r="H16" s="70">
        <v>283140</v>
      </c>
      <c r="I16" s="45" t="s">
        <v>38</v>
      </c>
      <c r="J16" s="76"/>
      <c r="K16" s="8"/>
      <c r="L16" s="8"/>
      <c r="M16" s="54" t="s">
        <v>40</v>
      </c>
    </row>
    <row r="17" spans="2:13" s="2" customFormat="1" ht="69" customHeight="1">
      <c r="B17" s="56" t="s">
        <v>63</v>
      </c>
      <c r="C17" s="32" t="s">
        <v>36</v>
      </c>
      <c r="D17" s="41">
        <v>44286</v>
      </c>
      <c r="E17" s="32" t="s">
        <v>64</v>
      </c>
      <c r="F17" s="32" t="s">
        <v>37</v>
      </c>
      <c r="G17" s="67" t="s">
        <v>38</v>
      </c>
      <c r="H17" s="69">
        <v>1816617.0000000002</v>
      </c>
      <c r="I17" s="45" t="s">
        <v>38</v>
      </c>
      <c r="J17" s="76"/>
      <c r="K17" s="8"/>
      <c r="L17" s="8"/>
      <c r="M17" s="54" t="s">
        <v>40</v>
      </c>
    </row>
    <row r="18" spans="2:13" s="2" customFormat="1" ht="69" customHeight="1">
      <c r="B18" s="56" t="s">
        <v>63</v>
      </c>
      <c r="C18" s="32" t="s">
        <v>36</v>
      </c>
      <c r="D18" s="41">
        <v>44286</v>
      </c>
      <c r="E18" s="56" t="s">
        <v>74</v>
      </c>
      <c r="F18" s="32" t="s">
        <v>37</v>
      </c>
      <c r="G18" s="67" t="s">
        <v>38</v>
      </c>
      <c r="H18" s="69">
        <v>602107</v>
      </c>
      <c r="I18" s="45" t="s">
        <v>38</v>
      </c>
      <c r="J18" s="76"/>
      <c r="K18" s="8"/>
      <c r="L18" s="8"/>
      <c r="M18" s="54" t="s">
        <v>40</v>
      </c>
    </row>
    <row r="19" spans="2:13" s="2" customFormat="1" ht="69" customHeight="1">
      <c r="B19" s="56" t="s">
        <v>63</v>
      </c>
      <c r="C19" s="32" t="s">
        <v>36</v>
      </c>
      <c r="D19" s="41">
        <v>44286</v>
      </c>
      <c r="E19" s="56" t="s">
        <v>75</v>
      </c>
      <c r="F19" s="32" t="s">
        <v>37</v>
      </c>
      <c r="G19" s="67" t="s">
        <v>38</v>
      </c>
      <c r="H19" s="69">
        <v>81592.5</v>
      </c>
      <c r="I19" s="45" t="s">
        <v>38</v>
      </c>
      <c r="J19" s="76"/>
      <c r="K19" s="8"/>
      <c r="L19" s="8"/>
      <c r="M19" s="54" t="s">
        <v>40</v>
      </c>
    </row>
    <row r="20" spans="2:13" s="2" customFormat="1" ht="69" customHeight="1">
      <c r="B20" s="56" t="s">
        <v>63</v>
      </c>
      <c r="C20" s="32" t="s">
        <v>36</v>
      </c>
      <c r="D20" s="41">
        <v>44286</v>
      </c>
      <c r="E20" s="56" t="s">
        <v>112</v>
      </c>
      <c r="F20" s="32" t="s">
        <v>37</v>
      </c>
      <c r="G20" s="67" t="s">
        <v>38</v>
      </c>
      <c r="H20" s="69">
        <v>117975.00000000001</v>
      </c>
      <c r="I20" s="45" t="s">
        <v>38</v>
      </c>
      <c r="J20" s="76"/>
      <c r="K20" s="8"/>
      <c r="L20" s="8"/>
      <c r="M20" s="54" t="s">
        <v>40</v>
      </c>
    </row>
    <row r="21" spans="2:13" s="2" customFormat="1" ht="69" customHeight="1">
      <c r="B21" s="56" t="s">
        <v>63</v>
      </c>
      <c r="C21" s="32" t="s">
        <v>36</v>
      </c>
      <c r="D21" s="41">
        <v>44286</v>
      </c>
      <c r="E21" s="56" t="s">
        <v>76</v>
      </c>
      <c r="F21" s="32" t="s">
        <v>37</v>
      </c>
      <c r="G21" s="67" t="s">
        <v>38</v>
      </c>
      <c r="H21" s="69">
        <v>176330</v>
      </c>
      <c r="I21" s="45" t="s">
        <v>38</v>
      </c>
      <c r="J21" s="76"/>
      <c r="K21" s="8"/>
      <c r="L21" s="8"/>
      <c r="M21" s="54" t="s">
        <v>40</v>
      </c>
    </row>
    <row r="22" spans="2:13" s="2" customFormat="1" ht="69" customHeight="1">
      <c r="B22" s="35" t="s">
        <v>104</v>
      </c>
      <c r="C22" s="32" t="s">
        <v>36</v>
      </c>
      <c r="D22" s="41">
        <v>44286</v>
      </c>
      <c r="E22" s="56" t="s">
        <v>113</v>
      </c>
      <c r="F22" s="32" t="s">
        <v>37</v>
      </c>
      <c r="G22" s="67">
        <v>15490387</v>
      </c>
      <c r="H22" s="69">
        <v>15392083</v>
      </c>
      <c r="I22" s="45" t="s">
        <v>38</v>
      </c>
      <c r="J22" s="8"/>
      <c r="K22" s="8"/>
      <c r="L22" s="8"/>
      <c r="M22" s="54" t="s">
        <v>40</v>
      </c>
    </row>
    <row r="23" spans="2:13" s="2" customFormat="1" ht="69" customHeight="1">
      <c r="B23" s="35" t="s">
        <v>103</v>
      </c>
      <c r="C23" s="51" t="s">
        <v>36</v>
      </c>
      <c r="D23" s="41">
        <v>44286</v>
      </c>
      <c r="E23" s="56" t="s">
        <v>114</v>
      </c>
      <c r="F23" s="52" t="s">
        <v>37</v>
      </c>
      <c r="G23" s="67">
        <v>14992867</v>
      </c>
      <c r="H23" s="71">
        <v>14910383</v>
      </c>
      <c r="I23" s="45" t="s">
        <v>38</v>
      </c>
      <c r="J23" s="8"/>
      <c r="K23" s="8"/>
      <c r="L23" s="8"/>
      <c r="M23" s="58" t="s">
        <v>86</v>
      </c>
    </row>
    <row r="24" spans="2:13" s="2" customFormat="1" ht="69" customHeight="1">
      <c r="B24" s="50" t="s">
        <v>87</v>
      </c>
      <c r="C24" s="51" t="s">
        <v>36</v>
      </c>
      <c r="D24" s="22">
        <v>44253</v>
      </c>
      <c r="E24" s="33" t="s">
        <v>78</v>
      </c>
      <c r="F24" s="52" t="s">
        <v>37</v>
      </c>
      <c r="G24" s="67">
        <f>73540109*1.1</f>
        <v>80894119.9</v>
      </c>
      <c r="H24" s="68">
        <v>80067828</v>
      </c>
      <c r="I24" s="45" t="s">
        <v>38</v>
      </c>
      <c r="J24" s="8"/>
      <c r="K24" s="8"/>
      <c r="L24" s="8"/>
      <c r="M24" s="58" t="s">
        <v>86</v>
      </c>
    </row>
    <row r="25" spans="2:13" s="2" customFormat="1" ht="69" customHeight="1">
      <c r="B25" s="35" t="s">
        <v>102</v>
      </c>
      <c r="C25" s="36" t="s">
        <v>36</v>
      </c>
      <c r="D25" s="41">
        <v>44253</v>
      </c>
      <c r="E25" s="33" t="s">
        <v>111</v>
      </c>
      <c r="F25" s="52" t="s">
        <v>37</v>
      </c>
      <c r="G25" s="67">
        <f>4728750*1.1</f>
        <v>5201625</v>
      </c>
      <c r="H25" s="68">
        <f>4421478*1.1</f>
        <v>4863625.800000001</v>
      </c>
      <c r="I25" s="45" t="s">
        <v>38</v>
      </c>
      <c r="J25" s="8"/>
      <c r="K25" s="8"/>
      <c r="L25" s="8"/>
      <c r="M25" s="58" t="s">
        <v>86</v>
      </c>
    </row>
    <row r="26" spans="2:13" s="2" customFormat="1" ht="69" customHeight="1">
      <c r="B26" s="35" t="s">
        <v>62</v>
      </c>
      <c r="C26" s="36" t="s">
        <v>36</v>
      </c>
      <c r="D26" s="22">
        <v>44270</v>
      </c>
      <c r="E26" s="57" t="s">
        <v>59</v>
      </c>
      <c r="F26" s="52" t="s">
        <v>37</v>
      </c>
      <c r="G26" s="67">
        <v>21634470</v>
      </c>
      <c r="H26" s="69">
        <v>21135213</v>
      </c>
      <c r="I26" s="45" t="s">
        <v>38</v>
      </c>
      <c r="J26" s="8"/>
      <c r="K26" s="8"/>
      <c r="L26" s="8"/>
      <c r="M26" s="58" t="s">
        <v>86</v>
      </c>
    </row>
    <row r="27" spans="2:13" s="2" customFormat="1" ht="69" customHeight="1">
      <c r="B27" s="35" t="s">
        <v>108</v>
      </c>
      <c r="C27" s="36" t="s">
        <v>36</v>
      </c>
      <c r="D27" s="60">
        <v>44253</v>
      </c>
      <c r="E27" s="57" t="s">
        <v>110</v>
      </c>
      <c r="F27" s="61" t="s">
        <v>109</v>
      </c>
      <c r="G27" s="67">
        <f>9037120*1.1</f>
        <v>9940832</v>
      </c>
      <c r="H27" s="69">
        <f>8962480*1.1</f>
        <v>9858728</v>
      </c>
      <c r="I27" s="45" t="s">
        <v>38</v>
      </c>
      <c r="J27" s="8"/>
      <c r="K27" s="8"/>
      <c r="L27" s="8"/>
      <c r="M27" s="58"/>
    </row>
    <row r="28" spans="2:13" s="2" customFormat="1" ht="69" customHeight="1">
      <c r="B28" s="35" t="s">
        <v>100</v>
      </c>
      <c r="C28" s="36" t="s">
        <v>36</v>
      </c>
      <c r="D28" s="60">
        <v>44197</v>
      </c>
      <c r="E28" s="57" t="s">
        <v>115</v>
      </c>
      <c r="F28" s="32" t="s">
        <v>37</v>
      </c>
      <c r="G28" s="67" t="s">
        <v>38</v>
      </c>
      <c r="H28" s="69">
        <f>99794*1.1</f>
        <v>109773.40000000001</v>
      </c>
      <c r="I28" s="45" t="s">
        <v>38</v>
      </c>
      <c r="J28" s="8"/>
      <c r="K28" s="8"/>
      <c r="L28" s="8"/>
      <c r="M28" s="58" t="s">
        <v>86</v>
      </c>
    </row>
    <row r="29" spans="2:13" s="2" customFormat="1" ht="69" customHeight="1">
      <c r="B29" s="35" t="s">
        <v>100</v>
      </c>
      <c r="C29" s="36" t="s">
        <v>36</v>
      </c>
      <c r="D29" s="60">
        <v>44197</v>
      </c>
      <c r="E29" s="57" t="s">
        <v>116</v>
      </c>
      <c r="F29" s="32" t="s">
        <v>37</v>
      </c>
      <c r="G29" s="67" t="s">
        <v>38</v>
      </c>
      <c r="H29" s="69">
        <f>36564612*1.1</f>
        <v>40221073.2</v>
      </c>
      <c r="I29" s="45" t="s">
        <v>38</v>
      </c>
      <c r="J29" s="8"/>
      <c r="K29" s="8"/>
      <c r="L29" s="8"/>
      <c r="M29" s="58" t="s">
        <v>86</v>
      </c>
    </row>
    <row r="30" spans="2:13" s="2" customFormat="1" ht="69" customHeight="1">
      <c r="B30" s="35" t="s">
        <v>100</v>
      </c>
      <c r="C30" s="36" t="s">
        <v>36</v>
      </c>
      <c r="D30" s="60">
        <v>44197</v>
      </c>
      <c r="E30" s="57" t="s">
        <v>117</v>
      </c>
      <c r="F30" s="32" t="s">
        <v>37</v>
      </c>
      <c r="G30" s="67" t="s">
        <v>38</v>
      </c>
      <c r="H30" s="69">
        <f>1715864*1.1</f>
        <v>1887450.4000000001</v>
      </c>
      <c r="I30" s="45" t="s">
        <v>38</v>
      </c>
      <c r="J30" s="8"/>
      <c r="K30" s="8"/>
      <c r="L30" s="8"/>
      <c r="M30" s="58" t="s">
        <v>86</v>
      </c>
    </row>
    <row r="31" spans="2:13" s="2" customFormat="1" ht="69" customHeight="1">
      <c r="B31" s="35" t="s">
        <v>99</v>
      </c>
      <c r="C31" s="36" t="s">
        <v>36</v>
      </c>
      <c r="D31" s="41">
        <v>44270</v>
      </c>
      <c r="E31" s="42" t="s">
        <v>105</v>
      </c>
      <c r="F31" s="56" t="s">
        <v>101</v>
      </c>
      <c r="G31" s="67">
        <f>89297700</f>
        <v>89297700</v>
      </c>
      <c r="H31" s="70">
        <f>78750000*1.1</f>
        <v>86625000</v>
      </c>
      <c r="I31" s="45" t="s">
        <v>38</v>
      </c>
      <c r="J31" s="8"/>
      <c r="K31" s="8"/>
      <c r="L31" s="8"/>
      <c r="M31" s="58" t="s">
        <v>86</v>
      </c>
    </row>
    <row r="32" spans="2:13" s="2" customFormat="1" ht="69" customHeight="1">
      <c r="B32" s="35" t="s">
        <v>66</v>
      </c>
      <c r="C32" s="36" t="s">
        <v>36</v>
      </c>
      <c r="D32" s="41">
        <v>44183</v>
      </c>
      <c r="E32" s="42" t="s">
        <v>85</v>
      </c>
      <c r="F32" s="32" t="s">
        <v>37</v>
      </c>
      <c r="G32" s="67">
        <f>2874738*1.1</f>
        <v>3162211.8000000003</v>
      </c>
      <c r="H32" s="70">
        <f>1963910*1.1</f>
        <v>2160301</v>
      </c>
      <c r="I32" s="45" t="s">
        <v>38</v>
      </c>
      <c r="J32" s="8"/>
      <c r="K32" s="8"/>
      <c r="L32" s="8"/>
      <c r="M32" s="58" t="s">
        <v>86</v>
      </c>
    </row>
    <row r="33" spans="2:13" s="2" customFormat="1" ht="69" customHeight="1">
      <c r="B33" s="35" t="s">
        <v>66</v>
      </c>
      <c r="C33" s="36" t="s">
        <v>36</v>
      </c>
      <c r="D33" s="41">
        <v>44183</v>
      </c>
      <c r="E33" s="42" t="s">
        <v>106</v>
      </c>
      <c r="F33" s="32" t="s">
        <v>37</v>
      </c>
      <c r="G33" s="67">
        <f>527413*1.1</f>
        <v>580154.3</v>
      </c>
      <c r="H33" s="70">
        <f>493000*1.1</f>
        <v>542300</v>
      </c>
      <c r="I33" s="45" t="s">
        <v>38</v>
      </c>
      <c r="J33" s="8"/>
      <c r="K33" s="8"/>
      <c r="L33" s="8"/>
      <c r="M33" s="58" t="s">
        <v>86</v>
      </c>
    </row>
    <row r="34" spans="2:13" s="2" customFormat="1" ht="69" customHeight="1">
      <c r="B34" s="34" t="s">
        <v>65</v>
      </c>
      <c r="C34" s="36" t="s">
        <v>36</v>
      </c>
      <c r="D34" s="41">
        <v>44211</v>
      </c>
      <c r="E34" s="42" t="s">
        <v>107</v>
      </c>
      <c r="F34" s="32" t="s">
        <v>37</v>
      </c>
      <c r="G34" s="67">
        <v>28360493</v>
      </c>
      <c r="H34" s="72">
        <f>23342104*1.1</f>
        <v>25676314.400000002</v>
      </c>
      <c r="I34" s="45" t="s">
        <v>38</v>
      </c>
      <c r="J34" s="8"/>
      <c r="K34" s="8"/>
      <c r="L34" s="8"/>
      <c r="M34" s="55"/>
    </row>
    <row r="35" spans="2:13" s="2" customFormat="1" ht="69" customHeight="1">
      <c r="B35" s="35" t="s">
        <v>98</v>
      </c>
      <c r="C35" s="51" t="s">
        <v>97</v>
      </c>
      <c r="D35" s="41">
        <v>44193</v>
      </c>
      <c r="E35" s="44" t="s">
        <v>77</v>
      </c>
      <c r="F35" s="52" t="s">
        <v>37</v>
      </c>
      <c r="G35" s="67" t="s">
        <v>38</v>
      </c>
      <c r="H35" s="68">
        <v>6655000</v>
      </c>
      <c r="I35" s="45" t="s">
        <v>38</v>
      </c>
      <c r="J35" s="8"/>
      <c r="K35" s="8"/>
      <c r="L35" s="8"/>
      <c r="M35" s="52" t="s">
        <v>57</v>
      </c>
    </row>
    <row r="36" spans="2:13" s="2" customFormat="1" ht="69" customHeight="1">
      <c r="B36" s="50" t="s">
        <v>60</v>
      </c>
      <c r="C36" s="51" t="s">
        <v>97</v>
      </c>
      <c r="D36" s="22">
        <v>44136</v>
      </c>
      <c r="E36" s="44" t="s">
        <v>56</v>
      </c>
      <c r="F36" s="52" t="s">
        <v>37</v>
      </c>
      <c r="G36" s="67" t="s">
        <v>38</v>
      </c>
      <c r="H36" s="68">
        <v>558327</v>
      </c>
      <c r="I36" s="45" t="s">
        <v>38</v>
      </c>
      <c r="J36" s="75"/>
      <c r="K36" s="8"/>
      <c r="L36" s="8"/>
      <c r="M36" s="52" t="s">
        <v>57</v>
      </c>
    </row>
    <row r="37" spans="2:13" s="2" customFormat="1" ht="69" customHeight="1">
      <c r="B37" s="50" t="s">
        <v>60</v>
      </c>
      <c r="C37" s="51" t="s">
        <v>55</v>
      </c>
      <c r="D37" s="22">
        <v>44136</v>
      </c>
      <c r="E37" s="44" t="s">
        <v>77</v>
      </c>
      <c r="F37" s="52" t="s">
        <v>37</v>
      </c>
      <c r="G37" s="67" t="s">
        <v>38</v>
      </c>
      <c r="H37" s="68">
        <v>4094761.0000000005</v>
      </c>
      <c r="I37" s="45" t="s">
        <v>38</v>
      </c>
      <c r="J37" s="75"/>
      <c r="K37" s="8"/>
      <c r="L37" s="8"/>
      <c r="M37" s="52" t="s">
        <v>57</v>
      </c>
    </row>
    <row r="38" spans="2:13" s="2" customFormat="1" ht="69" customHeight="1">
      <c r="B38" s="50" t="s">
        <v>60</v>
      </c>
      <c r="C38" s="51" t="s">
        <v>55</v>
      </c>
      <c r="D38" s="22">
        <v>44136</v>
      </c>
      <c r="E38" s="44" t="s">
        <v>39</v>
      </c>
      <c r="F38" s="52" t="s">
        <v>37</v>
      </c>
      <c r="G38" s="67" t="s">
        <v>38</v>
      </c>
      <c r="H38" s="68">
        <v>1581360.0000000002</v>
      </c>
      <c r="I38" s="45" t="s">
        <v>38</v>
      </c>
      <c r="J38" s="75"/>
      <c r="K38" s="8"/>
      <c r="L38" s="8"/>
      <c r="M38" s="52" t="s">
        <v>57</v>
      </c>
    </row>
    <row r="39" spans="2:13" s="2" customFormat="1" ht="69" customHeight="1">
      <c r="B39" s="50" t="s">
        <v>60</v>
      </c>
      <c r="C39" s="32" t="s">
        <v>36</v>
      </c>
      <c r="D39" s="53">
        <v>44136</v>
      </c>
      <c r="E39" s="33" t="s">
        <v>91</v>
      </c>
      <c r="F39" s="32" t="s">
        <v>37</v>
      </c>
      <c r="G39" s="67" t="s">
        <v>38</v>
      </c>
      <c r="H39" s="69">
        <v>3159200.0000000005</v>
      </c>
      <c r="I39" s="45" t="s">
        <v>38</v>
      </c>
      <c r="J39" s="75"/>
      <c r="K39" s="8"/>
      <c r="L39" s="8"/>
      <c r="M39" s="54" t="s">
        <v>40</v>
      </c>
    </row>
    <row r="40" spans="2:13" s="2" customFormat="1" ht="69" customHeight="1">
      <c r="B40" s="28" t="s">
        <v>79</v>
      </c>
      <c r="C40" s="36" t="s">
        <v>36</v>
      </c>
      <c r="D40" s="41">
        <v>44044</v>
      </c>
      <c r="E40" s="44" t="s">
        <v>80</v>
      </c>
      <c r="F40" s="32" t="s">
        <v>37</v>
      </c>
      <c r="G40" s="67" t="s">
        <v>38</v>
      </c>
      <c r="H40" s="71">
        <v>602525</v>
      </c>
      <c r="I40" s="37" t="s">
        <v>38</v>
      </c>
      <c r="J40" s="75"/>
      <c r="K40" s="8"/>
      <c r="L40" s="8"/>
      <c r="M40" s="48" t="s">
        <v>40</v>
      </c>
    </row>
    <row r="41" spans="2:13" s="2" customFormat="1" ht="69" customHeight="1">
      <c r="B41" s="28" t="s">
        <v>79</v>
      </c>
      <c r="C41" s="36" t="s">
        <v>36</v>
      </c>
      <c r="D41" s="41">
        <v>44044</v>
      </c>
      <c r="E41" s="47" t="s">
        <v>81</v>
      </c>
      <c r="F41" s="32" t="s">
        <v>37</v>
      </c>
      <c r="G41" s="67" t="s">
        <v>38</v>
      </c>
      <c r="H41" s="71">
        <v>1153713</v>
      </c>
      <c r="I41" s="37" t="s">
        <v>38</v>
      </c>
      <c r="J41" s="75"/>
      <c r="K41" s="8"/>
      <c r="L41" s="8"/>
      <c r="M41" s="48" t="s">
        <v>40</v>
      </c>
    </row>
    <row r="42" spans="2:13" s="2" customFormat="1" ht="69" customHeight="1">
      <c r="B42" s="28" t="s">
        <v>79</v>
      </c>
      <c r="C42" s="36" t="s">
        <v>36</v>
      </c>
      <c r="D42" s="41">
        <v>44044</v>
      </c>
      <c r="E42" s="47" t="s">
        <v>82</v>
      </c>
      <c r="F42" s="32" t="s">
        <v>37</v>
      </c>
      <c r="G42" s="67" t="s">
        <v>38</v>
      </c>
      <c r="H42" s="71">
        <v>464332.00000000006</v>
      </c>
      <c r="I42" s="37" t="s">
        <v>38</v>
      </c>
      <c r="J42" s="75"/>
      <c r="K42" s="8"/>
      <c r="L42" s="8"/>
      <c r="M42" s="48" t="s">
        <v>40</v>
      </c>
    </row>
    <row r="43" spans="2:13" s="2" customFormat="1" ht="69" customHeight="1">
      <c r="B43" s="28" t="s">
        <v>79</v>
      </c>
      <c r="C43" s="36" t="s">
        <v>36</v>
      </c>
      <c r="D43" s="41">
        <v>44044</v>
      </c>
      <c r="E43" s="47" t="s">
        <v>83</v>
      </c>
      <c r="F43" s="32" t="s">
        <v>37</v>
      </c>
      <c r="G43" s="67" t="s">
        <v>38</v>
      </c>
      <c r="H43" s="71">
        <v>3279610.4000000004</v>
      </c>
      <c r="I43" s="37" t="s">
        <v>38</v>
      </c>
      <c r="J43" s="75"/>
      <c r="K43" s="8"/>
      <c r="L43" s="8"/>
      <c r="M43" s="48" t="s">
        <v>40</v>
      </c>
    </row>
    <row r="44" spans="2:13" s="2" customFormat="1" ht="69" customHeight="1">
      <c r="B44" s="28" t="s">
        <v>79</v>
      </c>
      <c r="C44" s="36" t="s">
        <v>36</v>
      </c>
      <c r="D44" s="41">
        <v>44044</v>
      </c>
      <c r="E44" s="47" t="s">
        <v>84</v>
      </c>
      <c r="F44" s="32" t="s">
        <v>37</v>
      </c>
      <c r="G44" s="67" t="s">
        <v>38</v>
      </c>
      <c r="H44" s="71">
        <v>949564.0000000001</v>
      </c>
      <c r="I44" s="37" t="s">
        <v>38</v>
      </c>
      <c r="J44" s="75"/>
      <c r="K44" s="8"/>
      <c r="L44" s="8"/>
      <c r="M44" s="48" t="s">
        <v>40</v>
      </c>
    </row>
    <row r="45" spans="2:13" s="2" customFormat="1" ht="69" customHeight="1">
      <c r="B45" s="28" t="s">
        <v>118</v>
      </c>
      <c r="C45" s="36" t="s">
        <v>36</v>
      </c>
      <c r="D45" s="41">
        <v>44026</v>
      </c>
      <c r="E45" s="47" t="s">
        <v>77</v>
      </c>
      <c r="F45" s="32" t="s">
        <v>37</v>
      </c>
      <c r="G45" s="67" t="s">
        <v>38</v>
      </c>
      <c r="H45" s="71">
        <v>7700000</v>
      </c>
      <c r="I45" s="37" t="s">
        <v>38</v>
      </c>
      <c r="J45" s="8"/>
      <c r="K45" s="8"/>
      <c r="L45" s="8"/>
      <c r="M45" s="48" t="s">
        <v>40</v>
      </c>
    </row>
    <row r="46" spans="2:13" s="2" customFormat="1" ht="69" customHeight="1">
      <c r="B46" s="28" t="s">
        <v>95</v>
      </c>
      <c r="C46" s="36" t="s">
        <v>36</v>
      </c>
      <c r="D46" s="41">
        <v>43994</v>
      </c>
      <c r="E46" s="49" t="s">
        <v>96</v>
      </c>
      <c r="F46" s="32" t="s">
        <v>37</v>
      </c>
      <c r="G46" s="67">
        <v>6976772</v>
      </c>
      <c r="H46" s="71">
        <v>5718900</v>
      </c>
      <c r="I46" s="37" t="s">
        <v>38</v>
      </c>
      <c r="J46" s="8"/>
      <c r="K46" s="8"/>
      <c r="L46" s="8"/>
      <c r="M46" s="48" t="s">
        <v>40</v>
      </c>
    </row>
    <row r="47" spans="2:13" ht="34.5" customHeight="1">
      <c r="B47" s="7" t="s">
        <v>18</v>
      </c>
      <c r="C47" s="7"/>
      <c r="D47" s="7"/>
      <c r="E47" s="2"/>
      <c r="F47" s="2"/>
      <c r="G47" s="73"/>
      <c r="H47" s="74"/>
      <c r="I47" s="2"/>
      <c r="J47" s="2"/>
      <c r="K47" s="2"/>
      <c r="L47" s="2"/>
      <c r="M47" s="2"/>
    </row>
    <row r="48" spans="2:13" ht="14.25">
      <c r="B48" t="s">
        <v>32</v>
      </c>
      <c r="C48" s="2"/>
      <c r="D48" s="2"/>
      <c r="E48" s="2"/>
      <c r="F48" s="2"/>
      <c r="G48" s="73"/>
      <c r="H48" s="74"/>
      <c r="I48" s="2"/>
      <c r="J48" s="2"/>
      <c r="K48" s="2"/>
      <c r="L48" s="2"/>
      <c r="M48" s="2"/>
    </row>
    <row r="49" spans="2:13" ht="14.25">
      <c r="B49" s="2"/>
      <c r="C49" s="2"/>
      <c r="D49" s="2"/>
      <c r="E49" s="2"/>
      <c r="F49" s="2"/>
      <c r="G49" s="73"/>
      <c r="H49" s="74"/>
      <c r="I49" s="2"/>
      <c r="J49" s="2"/>
      <c r="K49" s="2"/>
      <c r="L49" s="2"/>
      <c r="M49" s="2"/>
    </row>
    <row r="50" spans="10:11" ht="14.25">
      <c r="J50" t="s">
        <v>25</v>
      </c>
      <c r="K50" t="s">
        <v>26</v>
      </c>
    </row>
    <row r="51" spans="10:11" ht="14.25">
      <c r="J51" t="s">
        <v>27</v>
      </c>
      <c r="K51" t="s">
        <v>28</v>
      </c>
    </row>
    <row r="52" spans="10:11" ht="14.25">
      <c r="J52" t="s">
        <v>29</v>
      </c>
      <c r="K52"/>
    </row>
    <row r="53" spans="10:11" ht="14.25">
      <c r="J53" t="s">
        <v>30</v>
      </c>
      <c r="K53"/>
    </row>
  </sheetData>
  <sheetProtection/>
  <mergeCells count="10">
    <mergeCell ref="H5:H6"/>
    <mergeCell ref="I5:I6"/>
    <mergeCell ref="J5:L5"/>
    <mergeCell ref="M5:M6"/>
    <mergeCell ref="B5:B6"/>
    <mergeCell ref="C5:C6"/>
    <mergeCell ref="D5:D6"/>
    <mergeCell ref="E5:E6"/>
    <mergeCell ref="F5:F6"/>
    <mergeCell ref="G5:G6"/>
  </mergeCells>
  <printOptions/>
  <pageMargins left="0.62" right="0.3937007874015748" top="0.35433070866141736" bottom="0.2362204724409449" header="0.2755905511811024" footer="0.15748031496062992"/>
  <pageSetup horizontalDpi="600" verticalDpi="600" orientation="portrait" paperSize="9" scale="46" r:id="rId1"/>
</worksheet>
</file>

<file path=xl/worksheets/sheet3.xml><?xml version="1.0" encoding="utf-8"?>
<worksheet xmlns="http://schemas.openxmlformats.org/spreadsheetml/2006/main" xmlns:r="http://schemas.openxmlformats.org/officeDocument/2006/relationships">
  <dimension ref="B1:N21"/>
  <sheetViews>
    <sheetView view="pageBreakPreview" zoomScale="85" zoomScaleNormal="75" zoomScaleSheetLayoutView="85" zoomScalePageLayoutView="0" workbookViewId="0" topLeftCell="A1">
      <selection activeCell="B7" sqref="B7"/>
    </sheetView>
  </sheetViews>
  <sheetFormatPr defaultColWidth="9.00390625" defaultRowHeight="13.5"/>
  <cols>
    <col min="1" max="1" width="2.875" style="1" customWidth="1"/>
    <col min="2" max="2" width="24.625" style="1" customWidth="1"/>
    <col min="3" max="3" width="30.625" style="1" customWidth="1"/>
    <col min="4" max="4" width="16.625" style="1" customWidth="1"/>
    <col min="5" max="5" width="23.625" style="1" customWidth="1"/>
    <col min="6"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13</v>
      </c>
    </row>
    <row r="2" s="5" customFormat="1" ht="19.5" customHeight="1">
      <c r="B2" s="5" t="s">
        <v>8</v>
      </c>
    </row>
    <row r="5" spans="2:14" s="2" customFormat="1" ht="31.5" customHeight="1">
      <c r="B5" s="77" t="s">
        <v>1</v>
      </c>
      <c r="C5" s="77" t="s">
        <v>2</v>
      </c>
      <c r="D5" s="79" t="s">
        <v>3</v>
      </c>
      <c r="E5" s="84" t="s">
        <v>17</v>
      </c>
      <c r="F5" s="84" t="s">
        <v>19</v>
      </c>
      <c r="G5" s="77" t="s">
        <v>4</v>
      </c>
      <c r="H5" s="77" t="s">
        <v>5</v>
      </c>
      <c r="I5" s="79" t="s">
        <v>6</v>
      </c>
      <c r="J5" s="79" t="s">
        <v>14</v>
      </c>
      <c r="K5" s="81" t="s">
        <v>21</v>
      </c>
      <c r="L5" s="82"/>
      <c r="M5" s="83"/>
      <c r="N5" s="88" t="s">
        <v>7</v>
      </c>
    </row>
    <row r="6" spans="2:14" s="2" customFormat="1" ht="45" customHeight="1">
      <c r="B6" s="78"/>
      <c r="C6" s="78"/>
      <c r="D6" s="80"/>
      <c r="E6" s="85"/>
      <c r="F6" s="85"/>
      <c r="G6" s="78"/>
      <c r="H6" s="78"/>
      <c r="I6" s="80"/>
      <c r="J6" s="80"/>
      <c r="K6" s="8" t="s">
        <v>22</v>
      </c>
      <c r="L6" s="8" t="s">
        <v>23</v>
      </c>
      <c r="M6" s="8" t="s">
        <v>24</v>
      </c>
      <c r="N6" s="89"/>
    </row>
    <row r="7" spans="2:14" s="2" customFormat="1" ht="60" customHeight="1">
      <c r="B7" s="21" t="s">
        <v>94</v>
      </c>
      <c r="C7" s="21"/>
      <c r="D7" s="17"/>
      <c r="E7" s="24"/>
      <c r="F7" s="21"/>
      <c r="G7" s="4"/>
      <c r="H7" s="18"/>
      <c r="I7" s="4"/>
      <c r="J7" s="4"/>
      <c r="K7" s="9"/>
      <c r="L7" s="10"/>
      <c r="M7" s="11"/>
      <c r="N7" s="26"/>
    </row>
    <row r="8" spans="2:14" s="2" customFormat="1" ht="60" customHeight="1">
      <c r="B8" s="14"/>
      <c r="C8" s="14"/>
      <c r="D8" s="12"/>
      <c r="E8" s="14"/>
      <c r="F8" s="14"/>
      <c r="G8" s="4"/>
      <c r="H8" s="15"/>
      <c r="I8" s="4"/>
      <c r="J8" s="4"/>
      <c r="K8" s="9"/>
      <c r="L8" s="10"/>
      <c r="M8" s="11"/>
      <c r="N8" s="4"/>
    </row>
    <row r="9" spans="2:14" s="2" customFormat="1" ht="60" customHeight="1">
      <c r="B9" s="13"/>
      <c r="C9" s="4"/>
      <c r="D9" s="4"/>
      <c r="E9" s="4"/>
      <c r="F9" s="13"/>
      <c r="G9" s="4"/>
      <c r="H9" s="15"/>
      <c r="I9" s="4"/>
      <c r="J9" s="4"/>
      <c r="K9" s="9"/>
      <c r="L9" s="10"/>
      <c r="M9" s="11"/>
      <c r="N9" s="4"/>
    </row>
    <row r="10" spans="2:14" s="2" customFormat="1" ht="60" customHeight="1">
      <c r="B10" s="13"/>
      <c r="C10" s="4"/>
      <c r="D10" s="4"/>
      <c r="E10" s="4"/>
      <c r="F10" s="13"/>
      <c r="G10" s="4"/>
      <c r="H10" s="15"/>
      <c r="I10" s="4"/>
      <c r="J10" s="4"/>
      <c r="K10" s="9"/>
      <c r="L10" s="10"/>
      <c r="M10" s="11"/>
      <c r="N10" s="4"/>
    </row>
    <row r="11" spans="2:14" s="2" customFormat="1" ht="60" customHeight="1">
      <c r="B11" s="13"/>
      <c r="C11" s="4"/>
      <c r="D11" s="4"/>
      <c r="E11" s="4"/>
      <c r="F11" s="13"/>
      <c r="G11" s="4"/>
      <c r="H11" s="15"/>
      <c r="I11" s="4"/>
      <c r="J11" s="4"/>
      <c r="K11" s="9"/>
      <c r="L11" s="10"/>
      <c r="M11" s="11"/>
      <c r="N11" s="4"/>
    </row>
    <row r="12" spans="2:14" s="2" customFormat="1" ht="60" customHeight="1">
      <c r="B12" s="13"/>
      <c r="C12" s="4"/>
      <c r="D12" s="4"/>
      <c r="E12" s="4"/>
      <c r="F12" s="13"/>
      <c r="G12" s="4"/>
      <c r="H12" s="15"/>
      <c r="I12" s="4"/>
      <c r="J12" s="4"/>
      <c r="K12" s="9"/>
      <c r="L12" s="10"/>
      <c r="M12" s="11"/>
      <c r="N12" s="4"/>
    </row>
    <row r="13" spans="2:14" s="2" customFormat="1" ht="60" customHeight="1">
      <c r="B13" s="13"/>
      <c r="C13" s="4"/>
      <c r="D13" s="4"/>
      <c r="E13" s="4"/>
      <c r="F13" s="13"/>
      <c r="G13" s="4"/>
      <c r="H13" s="15"/>
      <c r="I13" s="4"/>
      <c r="J13" s="4"/>
      <c r="K13" s="9"/>
      <c r="L13" s="10"/>
      <c r="M13" s="11"/>
      <c r="N13" s="4"/>
    </row>
    <row r="14" spans="2:14" s="2" customFormat="1" ht="60" customHeight="1">
      <c r="B14" s="13"/>
      <c r="C14" s="4"/>
      <c r="D14" s="4"/>
      <c r="E14" s="4"/>
      <c r="F14" s="13"/>
      <c r="G14" s="4"/>
      <c r="H14" s="15"/>
      <c r="I14" s="4"/>
      <c r="J14" s="4"/>
      <c r="K14" s="9"/>
      <c r="L14" s="10"/>
      <c r="M14" s="11"/>
      <c r="N14" s="4"/>
    </row>
    <row r="15" spans="2:6" s="2" customFormat="1" ht="38.25" customHeight="1">
      <c r="B15" s="96" t="s">
        <v>33</v>
      </c>
      <c r="C15" s="97"/>
      <c r="D15" s="97"/>
      <c r="E15" s="97"/>
      <c r="F15" s="97"/>
    </row>
    <row r="16" s="2" customFormat="1" ht="34.5" customHeight="1">
      <c r="B16" t="s">
        <v>34</v>
      </c>
    </row>
    <row r="17" s="2" customFormat="1" ht="34.5" customHeight="1">
      <c r="B17" t="s">
        <v>35</v>
      </c>
    </row>
    <row r="18" spans="11:12" ht="34.5" customHeight="1">
      <c r="K18" t="s">
        <v>25</v>
      </c>
      <c r="L18" t="s">
        <v>26</v>
      </c>
    </row>
    <row r="19" spans="11:12" ht="34.5" customHeight="1">
      <c r="K19" t="s">
        <v>27</v>
      </c>
      <c r="L19" t="s">
        <v>28</v>
      </c>
    </row>
    <row r="20" spans="11:12" ht="14.25">
      <c r="K20" t="s">
        <v>29</v>
      </c>
      <c r="L20"/>
    </row>
    <row r="21" spans="11:12" ht="14.25">
      <c r="K21" t="s">
        <v>30</v>
      </c>
      <c r="L21"/>
    </row>
  </sheetData>
  <sheetProtection/>
  <mergeCells count="12">
    <mergeCell ref="F5:F6"/>
    <mergeCell ref="G5:G6"/>
    <mergeCell ref="H5:H6"/>
    <mergeCell ref="I5:I6"/>
    <mergeCell ref="J5:J6"/>
    <mergeCell ref="N5:N6"/>
    <mergeCell ref="B15:F15"/>
    <mergeCell ref="K5:M5"/>
    <mergeCell ref="B5:B6"/>
    <mergeCell ref="C5:C6"/>
    <mergeCell ref="D5:D6"/>
    <mergeCell ref="E5:E6"/>
  </mergeCells>
  <dataValidations count="4">
    <dataValidation type="list" allowBlank="1" showInputMessage="1" showErrorMessage="1" sqref="L8:L14">
      <formula1>$K$18:$K$19</formula1>
    </dataValidation>
    <dataValidation type="list" allowBlank="1" showInputMessage="1" showErrorMessage="1" sqref="K8:K14">
      <formula1>$J$19:$J$22</formula1>
    </dataValidation>
    <dataValidation type="list" allowBlank="1" showInputMessage="1" showErrorMessage="1" sqref="K7">
      <formula1>$J$18:$J$21</formula1>
    </dataValidation>
    <dataValidation type="list" allowBlank="1" showInputMessage="1" showErrorMessage="1" sqref="L7">
      <formula1>$K$17:$K$18</formula1>
    </dataValidation>
  </dataValidations>
  <printOptions/>
  <pageMargins left="0.3" right="0.16" top="0.5905511811023623" bottom="0.984251968503937" header="0.5118110236220472" footer="0.511811023622047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tabColor rgb="FFFF0000"/>
  </sheetPr>
  <dimension ref="B1:N25"/>
  <sheetViews>
    <sheetView tabSelected="1" view="pageBreakPreview" zoomScale="70" zoomScaleNormal="75" zoomScaleSheetLayoutView="70" zoomScalePageLayoutView="0" workbookViewId="0" topLeftCell="A1">
      <selection activeCell="J9" sqref="J9"/>
    </sheetView>
  </sheetViews>
  <sheetFormatPr defaultColWidth="9.00390625" defaultRowHeight="13.5"/>
  <cols>
    <col min="1" max="1" width="2.875" style="1" customWidth="1"/>
    <col min="2" max="2" width="27.125" style="1" customWidth="1"/>
    <col min="3" max="3" width="30.625" style="1" customWidth="1"/>
    <col min="4" max="4" width="16.25390625" style="1" customWidth="1"/>
    <col min="5" max="5" width="20.625" style="1" customWidth="1"/>
    <col min="6" max="6" width="29.87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15</v>
      </c>
    </row>
    <row r="2" s="5" customFormat="1" ht="19.5" customHeight="1">
      <c r="B2" s="5" t="s">
        <v>10</v>
      </c>
    </row>
    <row r="5" spans="2:14" s="2" customFormat="1" ht="29.25" customHeight="1">
      <c r="B5" s="77" t="s">
        <v>20</v>
      </c>
      <c r="C5" s="77" t="s">
        <v>2</v>
      </c>
      <c r="D5" s="79" t="s">
        <v>3</v>
      </c>
      <c r="E5" s="84" t="s">
        <v>17</v>
      </c>
      <c r="F5" s="84" t="s">
        <v>19</v>
      </c>
      <c r="G5" s="77" t="s">
        <v>4</v>
      </c>
      <c r="H5" s="77" t="s">
        <v>5</v>
      </c>
      <c r="I5" s="79" t="s">
        <v>6</v>
      </c>
      <c r="J5" s="79" t="s">
        <v>14</v>
      </c>
      <c r="K5" s="81" t="s">
        <v>21</v>
      </c>
      <c r="L5" s="82"/>
      <c r="M5" s="83"/>
      <c r="N5" s="88" t="s">
        <v>7</v>
      </c>
    </row>
    <row r="6" spans="2:14" s="2" customFormat="1" ht="46.5" customHeight="1">
      <c r="B6" s="78"/>
      <c r="C6" s="78"/>
      <c r="D6" s="80"/>
      <c r="E6" s="85"/>
      <c r="F6" s="85"/>
      <c r="G6" s="78"/>
      <c r="H6" s="78"/>
      <c r="I6" s="80"/>
      <c r="J6" s="80"/>
      <c r="K6" s="8" t="s">
        <v>22</v>
      </c>
      <c r="L6" s="8" t="s">
        <v>23</v>
      </c>
      <c r="M6" s="8" t="s">
        <v>24</v>
      </c>
      <c r="N6" s="89"/>
    </row>
    <row r="7" spans="2:14" s="2" customFormat="1" ht="69" customHeight="1">
      <c r="B7" s="20" t="s">
        <v>61</v>
      </c>
      <c r="C7" s="21" t="s">
        <v>36</v>
      </c>
      <c r="D7" s="17">
        <v>44286</v>
      </c>
      <c r="E7" s="24" t="s">
        <v>72</v>
      </c>
      <c r="F7" s="23" t="s">
        <v>73</v>
      </c>
      <c r="G7" s="62" t="s">
        <v>38</v>
      </c>
      <c r="H7" s="30">
        <v>12100000</v>
      </c>
      <c r="I7" s="25"/>
      <c r="J7" s="25"/>
      <c r="K7" s="8"/>
      <c r="L7" s="8"/>
      <c r="M7" s="8"/>
      <c r="N7" s="26"/>
    </row>
    <row r="8" spans="2:14" s="2" customFormat="1" ht="69" customHeight="1">
      <c r="B8" s="19" t="s">
        <v>122</v>
      </c>
      <c r="C8" s="21" t="s">
        <v>36</v>
      </c>
      <c r="D8" s="98" t="s">
        <v>123</v>
      </c>
      <c r="E8" s="99" t="s">
        <v>124</v>
      </c>
      <c r="F8" s="99" t="s">
        <v>125</v>
      </c>
      <c r="G8" s="100" t="s">
        <v>38</v>
      </c>
      <c r="H8" s="101">
        <v>2217600</v>
      </c>
      <c r="I8" s="25"/>
      <c r="J8" s="25"/>
      <c r="K8" s="8"/>
      <c r="L8" s="8"/>
      <c r="M8" s="8"/>
      <c r="N8" s="26"/>
    </row>
    <row r="9" spans="2:14" s="2" customFormat="1" ht="69" customHeight="1">
      <c r="B9" s="20" t="s">
        <v>46</v>
      </c>
      <c r="C9" s="21" t="s">
        <v>36</v>
      </c>
      <c r="D9" s="31">
        <v>44286</v>
      </c>
      <c r="E9" s="24" t="s">
        <v>47</v>
      </c>
      <c r="F9" s="23" t="s">
        <v>45</v>
      </c>
      <c r="G9" s="62" t="s">
        <v>38</v>
      </c>
      <c r="H9" s="27">
        <v>6810794</v>
      </c>
      <c r="I9" s="25"/>
      <c r="J9" s="25"/>
      <c r="K9" s="8"/>
      <c r="L9" s="8"/>
      <c r="M9" s="8"/>
      <c r="N9" s="43" t="s">
        <v>40</v>
      </c>
    </row>
    <row r="10" spans="2:14" s="2" customFormat="1" ht="69" customHeight="1">
      <c r="B10" s="20" t="s">
        <v>48</v>
      </c>
      <c r="C10" s="21" t="s">
        <v>36</v>
      </c>
      <c r="D10" s="31">
        <v>44286</v>
      </c>
      <c r="E10" s="24" t="s">
        <v>49</v>
      </c>
      <c r="F10" s="23" t="s">
        <v>45</v>
      </c>
      <c r="G10" s="62" t="s">
        <v>38</v>
      </c>
      <c r="H10" s="30">
        <v>1445400</v>
      </c>
      <c r="I10" s="25"/>
      <c r="J10" s="25"/>
      <c r="K10" s="8"/>
      <c r="L10" s="8"/>
      <c r="M10" s="8"/>
      <c r="N10" s="43" t="s">
        <v>40</v>
      </c>
    </row>
    <row r="11" spans="2:14" s="2" customFormat="1" ht="69" customHeight="1">
      <c r="B11" s="19" t="s">
        <v>42</v>
      </c>
      <c r="C11" s="21" t="s">
        <v>36</v>
      </c>
      <c r="D11" s="31">
        <v>44285</v>
      </c>
      <c r="E11" s="24" t="s">
        <v>43</v>
      </c>
      <c r="F11" s="23" t="s">
        <v>44</v>
      </c>
      <c r="G11" s="62" t="s">
        <v>38</v>
      </c>
      <c r="H11" s="29">
        <v>3366000</v>
      </c>
      <c r="I11" s="25"/>
      <c r="J11" s="25"/>
      <c r="K11" s="8"/>
      <c r="L11" s="8"/>
      <c r="M11" s="8"/>
      <c r="N11" s="43" t="s">
        <v>40</v>
      </c>
    </row>
    <row r="12" spans="2:14" s="2" customFormat="1" ht="69" customHeight="1">
      <c r="B12" s="19" t="s">
        <v>67</v>
      </c>
      <c r="C12" s="21" t="s">
        <v>36</v>
      </c>
      <c r="D12" s="31">
        <v>44285</v>
      </c>
      <c r="E12" s="24" t="s">
        <v>41</v>
      </c>
      <c r="F12" s="23" t="s">
        <v>44</v>
      </c>
      <c r="G12" s="62" t="s">
        <v>38</v>
      </c>
      <c r="H12" s="29">
        <v>1148400</v>
      </c>
      <c r="I12" s="25"/>
      <c r="J12" s="25"/>
      <c r="K12" s="8"/>
      <c r="L12" s="8"/>
      <c r="M12" s="8"/>
      <c r="N12" s="43" t="s">
        <v>40</v>
      </c>
    </row>
    <row r="13" spans="2:14" s="2" customFormat="1" ht="69" customHeight="1">
      <c r="B13" s="19" t="s">
        <v>53</v>
      </c>
      <c r="C13" s="21" t="s">
        <v>36</v>
      </c>
      <c r="D13" s="31">
        <v>44285</v>
      </c>
      <c r="E13" s="24" t="s">
        <v>54</v>
      </c>
      <c r="F13" s="23" t="s">
        <v>44</v>
      </c>
      <c r="G13" s="62" t="s">
        <v>38</v>
      </c>
      <c r="H13" s="29">
        <v>2633400</v>
      </c>
      <c r="I13" s="25"/>
      <c r="J13" s="25"/>
      <c r="K13" s="8"/>
      <c r="L13" s="8"/>
      <c r="M13" s="8"/>
      <c r="N13" s="43" t="s">
        <v>40</v>
      </c>
    </row>
    <row r="14" spans="2:14" s="2" customFormat="1" ht="69" customHeight="1">
      <c r="B14" s="21" t="s">
        <v>68</v>
      </c>
      <c r="C14" s="21" t="s">
        <v>36</v>
      </c>
      <c r="D14" s="31">
        <v>44285</v>
      </c>
      <c r="E14" s="24" t="s">
        <v>69</v>
      </c>
      <c r="F14" s="23" t="s">
        <v>44</v>
      </c>
      <c r="G14" s="62" t="s">
        <v>38</v>
      </c>
      <c r="H14" s="29">
        <v>1152000</v>
      </c>
      <c r="I14" s="25"/>
      <c r="J14" s="25"/>
      <c r="K14" s="8"/>
      <c r="L14" s="8"/>
      <c r="M14" s="8"/>
      <c r="N14" s="43" t="s">
        <v>40</v>
      </c>
    </row>
    <row r="15" spans="2:14" s="2" customFormat="1" ht="69" customHeight="1">
      <c r="B15" s="21" t="s">
        <v>70</v>
      </c>
      <c r="C15" s="21" t="s">
        <v>36</v>
      </c>
      <c r="D15" s="31">
        <v>44285</v>
      </c>
      <c r="E15" s="24" t="s">
        <v>41</v>
      </c>
      <c r="F15" s="23" t="s">
        <v>44</v>
      </c>
      <c r="G15" s="62" t="s">
        <v>38</v>
      </c>
      <c r="H15" s="29">
        <v>422400</v>
      </c>
      <c r="I15" s="25"/>
      <c r="J15" s="25"/>
      <c r="K15" s="8"/>
      <c r="L15" s="8"/>
      <c r="M15" s="8"/>
      <c r="N15" s="43" t="s">
        <v>40</v>
      </c>
    </row>
    <row r="16" spans="2:14" s="2" customFormat="1" ht="69" customHeight="1">
      <c r="B16" s="21" t="s">
        <v>71</v>
      </c>
      <c r="C16" s="21" t="s">
        <v>36</v>
      </c>
      <c r="D16" s="31">
        <v>44285</v>
      </c>
      <c r="E16" s="24" t="s">
        <v>43</v>
      </c>
      <c r="F16" s="23" t="s">
        <v>44</v>
      </c>
      <c r="G16" s="62" t="s">
        <v>38</v>
      </c>
      <c r="H16" s="29">
        <v>203280</v>
      </c>
      <c r="I16" s="25"/>
      <c r="J16" s="25"/>
      <c r="K16" s="8"/>
      <c r="L16" s="8"/>
      <c r="M16" s="8"/>
      <c r="N16" s="43" t="s">
        <v>40</v>
      </c>
    </row>
    <row r="17" spans="2:14" s="2" customFormat="1" ht="69" customHeight="1">
      <c r="B17" s="19" t="s">
        <v>50</v>
      </c>
      <c r="C17" s="21" t="s">
        <v>36</v>
      </c>
      <c r="D17" s="46">
        <v>44270</v>
      </c>
      <c r="E17" s="24" t="s">
        <v>51</v>
      </c>
      <c r="F17" s="23" t="s">
        <v>52</v>
      </c>
      <c r="G17" s="62" t="s">
        <v>38</v>
      </c>
      <c r="H17" s="29">
        <v>828000</v>
      </c>
      <c r="I17" s="25"/>
      <c r="J17" s="25"/>
      <c r="K17" s="8"/>
      <c r="L17" s="8"/>
      <c r="M17" s="8"/>
      <c r="N17" s="26" t="s">
        <v>40</v>
      </c>
    </row>
    <row r="18" spans="2:14" s="2" customFormat="1" ht="38.25" customHeight="1">
      <c r="B18" s="19" t="s">
        <v>119</v>
      </c>
      <c r="C18" s="21" t="s">
        <v>36</v>
      </c>
      <c r="D18" s="46">
        <v>44341</v>
      </c>
      <c r="E18" s="24" t="s">
        <v>120</v>
      </c>
      <c r="F18" s="23" t="s">
        <v>121</v>
      </c>
      <c r="G18" s="62">
        <v>7804500</v>
      </c>
      <c r="H18" s="29">
        <v>6820000</v>
      </c>
      <c r="I18" s="25"/>
      <c r="J18" s="25"/>
      <c r="K18" s="8"/>
      <c r="L18" s="8"/>
      <c r="M18" s="8"/>
      <c r="N18" s="26" t="s">
        <v>40</v>
      </c>
    </row>
    <row r="19" spans="2:6" s="2" customFormat="1" ht="34.5" customHeight="1">
      <c r="B19" s="96" t="s">
        <v>33</v>
      </c>
      <c r="C19" s="97"/>
      <c r="D19" s="97"/>
      <c r="E19" s="97"/>
      <c r="F19" s="97"/>
    </row>
    <row r="20" s="2" customFormat="1" ht="34.5" customHeight="1">
      <c r="B20" t="s">
        <v>34</v>
      </c>
    </row>
    <row r="21" spans="2:14" ht="34.5" customHeight="1">
      <c r="B21" t="s">
        <v>35</v>
      </c>
      <c r="C21" s="2"/>
      <c r="D21" s="2"/>
      <c r="E21" s="2"/>
      <c r="F21" s="2"/>
      <c r="G21" s="2"/>
      <c r="H21" s="2"/>
      <c r="I21" s="2"/>
      <c r="J21" s="2"/>
      <c r="K21" s="2"/>
      <c r="L21" s="2"/>
      <c r="M21" s="2"/>
      <c r="N21" s="2"/>
    </row>
    <row r="22" spans="11:12" ht="34.5" customHeight="1">
      <c r="K22" t="s">
        <v>25</v>
      </c>
      <c r="L22" t="s">
        <v>26</v>
      </c>
    </row>
    <row r="23" spans="11:12" ht="14.25">
      <c r="K23" t="s">
        <v>27</v>
      </c>
      <c r="L23" t="s">
        <v>28</v>
      </c>
    </row>
    <row r="24" spans="11:12" ht="14.25">
      <c r="K24" t="s">
        <v>29</v>
      </c>
      <c r="L24"/>
    </row>
    <row r="25" spans="11:12" ht="14.25">
      <c r="K25" t="s">
        <v>30</v>
      </c>
      <c r="L25"/>
    </row>
  </sheetData>
  <sheetProtection/>
  <mergeCells count="12">
    <mergeCell ref="F5:F6"/>
    <mergeCell ref="G5:G6"/>
    <mergeCell ref="H5:H6"/>
    <mergeCell ref="I5:I6"/>
    <mergeCell ref="J5:J6"/>
    <mergeCell ref="N5:N6"/>
    <mergeCell ref="B19:F19"/>
    <mergeCell ref="K5:M5"/>
    <mergeCell ref="B5:B6"/>
    <mergeCell ref="C5:C6"/>
    <mergeCell ref="D5:D6"/>
    <mergeCell ref="E5:E6"/>
  </mergeCells>
  <printOptions/>
  <pageMargins left="0.46" right="0.23" top="0.19" bottom="0.1968503937007874" header="0.16" footer="0.16"/>
  <pageSetup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Windows ユーザー</cp:lastModifiedBy>
  <cp:lastPrinted>2021-04-20T06:14:41Z</cp:lastPrinted>
  <dcterms:created xsi:type="dcterms:W3CDTF">2007-06-22T02:57:32Z</dcterms:created>
  <dcterms:modified xsi:type="dcterms:W3CDTF">2021-06-28T04:09:40Z</dcterms:modified>
  <cp:category/>
  <cp:version/>
  <cp:contentType/>
  <cp:contentStatus/>
</cp:coreProperties>
</file>